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drawings/drawing3.xml" ContentType="application/vnd.openxmlformats-officedocument.drawing+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4.xml" ContentType="application/vnd.openxmlformats-officedocument.drawing+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abarreras\Desktop\"/>
    </mc:Choice>
  </mc:AlternateContent>
  <xr:revisionPtr revIDLastSave="0" documentId="13_ncr:1_{58369C8F-E9BD-4CA8-B524-145D48EFE127}" xr6:coauthVersionLast="47" xr6:coauthVersionMax="47" xr10:uidLastSave="{00000000-0000-0000-0000-000000000000}"/>
  <bookViews>
    <workbookView xWindow="25080" yWindow="-600" windowWidth="29040" windowHeight="15840" tabRatio="910" activeTab="15" xr2:uid="{00000000-000D-0000-FFFF-FFFF00000000}"/>
  </bookViews>
  <sheets>
    <sheet name="Application" sheetId="31" r:id="rId1"/>
    <sheet name="Checklist" sheetId="32" r:id="rId2"/>
    <sheet name="Exhibit A" sheetId="47" r:id="rId3"/>
    <sheet name="Exhibit B (CHDO Cert)_OLD" sheetId="35" state="hidden" r:id="rId4"/>
    <sheet name="Exhibit B (CHDO Cert)" sheetId="48" r:id="rId5"/>
    <sheet name="Exhibit C" sheetId="37" r:id="rId6"/>
    <sheet name="Exhibit D" sheetId="46" r:id="rId7"/>
    <sheet name="Exhibit E" sheetId="39" r:id="rId8"/>
    <sheet name="Exhibit F" sheetId="41" r:id="rId9"/>
    <sheet name="Exhibit G" sheetId="40" r:id="rId10"/>
    <sheet name="Exhibit H" sheetId="43" r:id="rId11"/>
    <sheet name="Exhibit I" sheetId="44" r:id="rId12"/>
    <sheet name="Exhibit J" sheetId="45" r:id="rId13"/>
    <sheet name="Development Budget" sheetId="1" r:id="rId14"/>
    <sheet name="Assumptions &amp; Input data" sheetId="2" r:id="rId15"/>
    <sheet name="Underwriting Summary" sheetId="3" r:id="rId16"/>
    <sheet name="Construction Cost" sheetId="4" r:id="rId17"/>
    <sheet name="Operating Proforma 1st Yr" sheetId="5" r:id="rId18"/>
    <sheet name="Operating Proforma 2-7th Yr." sheetId="6" r:id="rId19"/>
    <sheet name="15 Yr Proforma" sheetId="7" r:id="rId20"/>
    <sheet name="TCAC Cost Summary Worksheet" sheetId="42" r:id="rId21"/>
  </sheets>
  <definedNames>
    <definedName name="Check11" localSheetId="9">'Exhibit G'!#REF!</definedName>
    <definedName name="Check2" localSheetId="9">'Exhibit G'!#REF!</definedName>
    <definedName name="Check3" localSheetId="9">'Exhibit G'!#REF!</definedName>
    <definedName name="Check4" localSheetId="9">'Exhibit G'!#REF!</definedName>
    <definedName name="Check5" localSheetId="9">'Exhibit G'!#REF!</definedName>
    <definedName name="Check6" localSheetId="9">'Exhibit G'!#REF!</definedName>
    <definedName name="Check7" localSheetId="9">'Exhibit G'!#REF!</definedName>
    <definedName name="Check8" localSheetId="9">'Exhibit G'!#REF!</definedName>
    <definedName name="Check9" localSheetId="9">'Exhibit G'!#REF!</definedName>
    <definedName name="http___www.rivcoeda.org_RiversideCountyDemogrraphicsNavOnly_Demographics_tabid_1110_Default.aspx">Application!$B$190</definedName>
    <definedName name="_xlnm.Print_Area" localSheetId="1">Checklist!$A$1:$J$68</definedName>
    <definedName name="_xlnm.Print_Area" localSheetId="10">'Exhibit H'!$A$1:$J$55</definedName>
    <definedName name="_xlnm.Print_Area" localSheetId="11">'Exhibit I'!$A$1:$J$34</definedName>
    <definedName name="_xlnm.Print_Area" localSheetId="20">'TCAC Cost Summary Worksheet'!$A$1:$H$46</definedName>
    <definedName name="Text1172" localSheetId="6">'Exhibit D'!$B$16</definedName>
    <definedName name="Text1174" localSheetId="6">'Exhibit D'!$B$17</definedName>
    <definedName name="Text1176" localSheetId="6">'Exhibit D'!$B$18</definedName>
    <definedName name="Text1178" localSheetId="6">'Exhibit D'!$B$19</definedName>
    <definedName name="Text1180" localSheetId="6">'Exhibit D'!$B$20</definedName>
    <definedName name="Text1182" localSheetId="6">'Exhibit D'!$B$21</definedName>
    <definedName name="Text1184" localSheetId="6">'Exhibit D'!$B$22</definedName>
    <definedName name="Text1190" localSheetId="6">'Exhibit D'!$A$20</definedName>
    <definedName name="Text1191" localSheetId="6">'Exhibit D'!$A$21</definedName>
    <definedName name="Text1192" localSheetId="6">'Exhibit D'!$A$22</definedName>
    <definedName name="Text1193" localSheetId="6">'Exhibit D'!$A$23</definedName>
    <definedName name="Text1194" localSheetId="6">'Exhibit D'!$A$24</definedName>
    <definedName name="Text1195" localSheetId="6">'Exhibit D'!$A$25</definedName>
    <definedName name="Text1196" localSheetId="6">'Exhibit D'!$A$26</definedName>
    <definedName name="Text1197" localSheetId="6">'Exhibit D'!$A$27</definedName>
    <definedName name="Text1198" localSheetId="6">'Exhibit D'!$A$28</definedName>
    <definedName name="Text1199" localSheetId="6">'Exhibit D'!$A$29</definedName>
    <definedName name="Text1200" localSheetId="6">'Exhibit D'!$A$30</definedName>
    <definedName name="Text1201" localSheetId="6">'Exhibit D'!$A$31</definedName>
    <definedName name="Text1202" localSheetId="6">'Exhibit D'!$A$32</definedName>
    <definedName name="Text1203" localSheetId="6">'Exhibit D'!$A$33</definedName>
    <definedName name="Text1204" localSheetId="6">'Exhibit D'!$A$34</definedName>
    <definedName name="Text1205" localSheetId="6">'Exhibit D'!$A$35</definedName>
    <definedName name="Text1206" localSheetId="6">'Exhibit D'!$A$36</definedName>
    <definedName name="Text1207" localSheetId="6">'Exhibit D'!$A$37</definedName>
    <definedName name="Text1208" localSheetId="6">'Exhibit D'!$A$38</definedName>
    <definedName name="Text1209" localSheetId="6">'Exhibit D'!$A$39</definedName>
    <definedName name="Text1210" localSheetId="6">'Exhibit D'!$A$43</definedName>
    <definedName name="Text1211" localSheetId="6">'Exhibit D'!$A$42</definedName>
    <definedName name="Text1212" localSheetId="6">'Exhibit D'!$A$40</definedName>
    <definedName name="Text1213" localSheetId="6">'Exhibit D'!$D$16</definedName>
    <definedName name="Text1214" localSheetId="6">'Exhibit D'!$D$17</definedName>
    <definedName name="Text1215" localSheetId="6">'Exhibit D'!$D$18</definedName>
    <definedName name="Text1216" localSheetId="6">'Exhibit D'!$D$19</definedName>
    <definedName name="Text1217" localSheetId="6">'Exhibit D'!$D$20</definedName>
    <definedName name="Text1218" localSheetId="6">'Exhibit D'!$D$21</definedName>
    <definedName name="Text1219" localSheetId="6">'Exhibit D'!$D$22</definedName>
    <definedName name="Text1220" localSheetId="6">'Exhibit D'!$D$23</definedName>
    <definedName name="Text1221" localSheetId="6">'Exhibit D'!$D$24</definedName>
    <definedName name="Text1222" localSheetId="6">'Exhibit D'!$D$25</definedName>
    <definedName name="Text1223" localSheetId="6">'Exhibit D'!$D$26</definedName>
    <definedName name="Text1224" localSheetId="6">'Exhibit D'!$D$27</definedName>
    <definedName name="Text1225" localSheetId="6">'Exhibit D'!$D$28</definedName>
    <definedName name="Text1226" localSheetId="6">'Exhibit D'!$D$29</definedName>
    <definedName name="Text1227" localSheetId="6">'Exhibit D'!$D$30</definedName>
    <definedName name="Text1228" localSheetId="6">'Exhibit D'!$D$31</definedName>
    <definedName name="Text1229" localSheetId="6">'Exhibit D'!$D$32</definedName>
    <definedName name="Text1230" localSheetId="6">'Exhibit D'!$D$33</definedName>
    <definedName name="Text1231" localSheetId="6">'Exhibit D'!$D$34</definedName>
    <definedName name="Text1232" localSheetId="6">'Exhibit D'!$D$35</definedName>
    <definedName name="Text1233" localSheetId="6">'Exhibit D'!$D$36</definedName>
    <definedName name="Text1234" localSheetId="6">'Exhibit D'!$D$37</definedName>
    <definedName name="Text1235" localSheetId="6">'Exhibit D'!$D$38</definedName>
    <definedName name="Text1236" localSheetId="6">'Exhibit D'!$D$39</definedName>
    <definedName name="Text1237" localSheetId="6">'Exhibit D'!$D$40</definedName>
    <definedName name="Text1238" localSheetId="6">'Exhibit D'!$D$42</definedName>
    <definedName name="Text1239" localSheetId="6">'Exhibit D'!$D$43</definedName>
    <definedName name="Text1240" localSheetId="6">'Exhibit D'!$E$16</definedName>
    <definedName name="Text1241" localSheetId="6">'Exhibit D'!$E$17</definedName>
    <definedName name="Text1242" localSheetId="6">'Exhibit D'!$E$18</definedName>
    <definedName name="Text1243" localSheetId="6">'Exhibit D'!$E$19</definedName>
    <definedName name="Text1244" localSheetId="6">'Exhibit D'!$E$20</definedName>
    <definedName name="Text1245" localSheetId="6">'Exhibit D'!$E$21</definedName>
    <definedName name="Text1246" localSheetId="6">'Exhibit D'!$E$22</definedName>
    <definedName name="Text1247" localSheetId="6">'Exhibit D'!$E$23</definedName>
    <definedName name="Text1248" localSheetId="6">'Exhibit D'!$E$24</definedName>
    <definedName name="Text1249" localSheetId="6">'Exhibit D'!$E$25</definedName>
    <definedName name="Text1250" localSheetId="6">'Exhibit D'!$E$26</definedName>
    <definedName name="Text1251" localSheetId="6">'Exhibit D'!$E$27</definedName>
    <definedName name="Text1252" localSheetId="6">'Exhibit D'!$E$28</definedName>
    <definedName name="Text1253" localSheetId="6">'Exhibit D'!$E$29</definedName>
    <definedName name="Text1254" localSheetId="6">'Exhibit D'!$E$30</definedName>
    <definedName name="Text1255" localSheetId="6">'Exhibit D'!$E$31</definedName>
    <definedName name="Text1256" localSheetId="6">'Exhibit D'!$E$32</definedName>
    <definedName name="Text1257" localSheetId="6">'Exhibit D'!$E$33</definedName>
    <definedName name="Text1258" localSheetId="6">'Exhibit D'!$E$34</definedName>
    <definedName name="Text1259" localSheetId="6">'Exhibit D'!$E$35</definedName>
    <definedName name="Text1260" localSheetId="6">'Exhibit D'!$E$36</definedName>
    <definedName name="Text1261" localSheetId="6">'Exhibit D'!$E$37</definedName>
    <definedName name="Text1262" localSheetId="6">'Exhibit D'!$E$38</definedName>
    <definedName name="Text1263" localSheetId="6">'Exhibit D'!$E$43</definedName>
    <definedName name="Text1264" localSheetId="6">'Exhibit D'!$E$42</definedName>
    <definedName name="Text1265" localSheetId="6">'Exhibit D'!$E$40</definedName>
    <definedName name="Text1266" localSheetId="6">'Exhibit D'!$E$39</definedName>
    <definedName name="Text1267" localSheetId="6">'Exhibit D'!$F$16</definedName>
    <definedName name="Text1268" localSheetId="6">'Exhibit D'!$F$17</definedName>
    <definedName name="Text1269" localSheetId="6">'Exhibit D'!$F$18</definedName>
    <definedName name="Text1270" localSheetId="6">'Exhibit D'!$F$19</definedName>
    <definedName name="Text1271" localSheetId="6">'Exhibit D'!$F$20</definedName>
    <definedName name="Text1272" localSheetId="6">'Exhibit D'!$F$22</definedName>
    <definedName name="Text1273" localSheetId="6">'Exhibit D'!$F$23</definedName>
    <definedName name="Text1274" localSheetId="6">'Exhibit D'!$F$24</definedName>
    <definedName name="Text1275" localSheetId="6">'Exhibit D'!$F$25</definedName>
    <definedName name="Text1276" localSheetId="6">'Exhibit D'!$F$26</definedName>
    <definedName name="Text1277" localSheetId="6">'Exhibit D'!$F$27</definedName>
    <definedName name="Text1278" localSheetId="6">'Exhibit D'!$F$28</definedName>
    <definedName name="Text1279" localSheetId="6">'Exhibit D'!$F$29</definedName>
    <definedName name="Text1280" localSheetId="6">'Exhibit D'!$H$29</definedName>
    <definedName name="Text1281" localSheetId="6">'Exhibit D'!$H$28</definedName>
    <definedName name="Text1282" localSheetId="6">'Exhibit D'!$H$27</definedName>
    <definedName name="Text1283" localSheetId="6">'Exhibit D'!$H$26</definedName>
    <definedName name="Text1284" localSheetId="6">'Exhibit D'!$H$25</definedName>
    <definedName name="Text1285" localSheetId="6">'Exhibit D'!$H$24</definedName>
    <definedName name="Text1286" localSheetId="6">'Exhibit D'!$H$23</definedName>
    <definedName name="Text1287" localSheetId="6">'Exhibit D'!$H$22</definedName>
    <definedName name="Text1288" localSheetId="6">'Exhibit D'!$H$16</definedName>
    <definedName name="Text1289" localSheetId="6">'Exhibit D'!$H$17</definedName>
    <definedName name="Text1290" localSheetId="6">'Exhibit D'!$H$18</definedName>
    <definedName name="Text1291" localSheetId="6">'Exhibit D'!$H$19</definedName>
    <definedName name="Text1292" localSheetId="6">'Exhibit D'!$H$20</definedName>
    <definedName name="Text1293" localSheetId="6">'Exhibit D'!$H$30</definedName>
    <definedName name="Text1294" localSheetId="6">'Exhibit D'!$H$31</definedName>
    <definedName name="Text1295" localSheetId="6">'Exhibit D'!$H$32</definedName>
    <definedName name="Text1296" localSheetId="6">'Exhibit D'!$H$33</definedName>
    <definedName name="Text1297" localSheetId="6">'Exhibit D'!$H$34</definedName>
    <definedName name="Text1298" localSheetId="6">'Exhibit D'!$F$30</definedName>
    <definedName name="Text1299" localSheetId="6">'Exhibit D'!$F$31</definedName>
    <definedName name="Text1300" localSheetId="6">'Exhibit D'!$F$32</definedName>
    <definedName name="Text1301" localSheetId="6">'Exhibit D'!$F$33</definedName>
    <definedName name="Text1302" localSheetId="6">'Exhibit D'!$F$34</definedName>
    <definedName name="Text1303" localSheetId="6">'Exhibit D'!$F$36</definedName>
    <definedName name="Text1304" localSheetId="6">'Exhibit D'!$F$37</definedName>
    <definedName name="Text1305" localSheetId="6">'Exhibit D'!$F$38</definedName>
    <definedName name="Text1306" localSheetId="6">'Exhibit D'!$F$39</definedName>
    <definedName name="Text1307" localSheetId="6">'Exhibit D'!$F$40</definedName>
    <definedName name="Text1308" localSheetId="6">'Exhibit D'!$F$42</definedName>
    <definedName name="Text1309" localSheetId="6">'Exhibit D'!$F$43</definedName>
    <definedName name="Text1310" localSheetId="6">'Exhibit D'!$H$43</definedName>
    <definedName name="Text1311" localSheetId="6">'Exhibit D'!$H$42</definedName>
    <definedName name="Text1312" localSheetId="6">'Exhibit D'!$H$40</definedName>
    <definedName name="Text1313" localSheetId="6">'Exhibit D'!$H$39</definedName>
    <definedName name="Text1314" localSheetId="6">'Exhibit D'!$H$38</definedName>
    <definedName name="Text1315" localSheetId="6">'Exhibit D'!$H$37</definedName>
    <definedName name="Text1316" localSheetId="6">'Exhibit D'!$H$36</definedName>
    <definedName name="Text1324" localSheetId="6">'Exhibit D'!$B$24</definedName>
    <definedName name="Text1325" localSheetId="6">'Exhibit D'!$B$25</definedName>
    <definedName name="Text1326" localSheetId="6">'Exhibit D'!$B$26</definedName>
    <definedName name="Text1327" localSheetId="6">'Exhibit D'!$B$27</definedName>
    <definedName name="Text1328" localSheetId="6">'Exhibit D'!$B$28</definedName>
    <definedName name="Text1329" localSheetId="6">'Exhibit D'!$B$29</definedName>
    <definedName name="Text1330" localSheetId="6">'Exhibit D'!$C$38</definedName>
    <definedName name="Text1331" localSheetId="6">'Exhibit D'!$C$39</definedName>
    <definedName name="Text1332" localSheetId="6">'Exhibit D'!$C$40</definedName>
    <definedName name="Text1333" localSheetId="6">'Exhibit D'!$C$42</definedName>
    <definedName name="Text1334" localSheetId="6">'Exhibit D'!$C$43</definedName>
    <definedName name="Text1335" localSheetId="6">'Exhibit D'!$A$14</definedName>
    <definedName name="Text1336" localSheetId="6">'Exhibit D'!$F$6</definedName>
    <definedName name="Text1337" localSheetId="6">'Exhibit D'!$F$8</definedName>
    <definedName name="Text1338" localSheetId="6">'Exhibit D'!$F$9</definedName>
    <definedName name="Text1339" localSheetId="6">'Exhibit D'!$F$10</definedName>
    <definedName name="Text1340" localSheetId="6">'Exhibit D'!$F$12</definedName>
    <definedName name="Text1341" localSheetId="6">'Exhibit D'!$F$14</definedName>
    <definedName name="Text1342" localSheetId="6">'Exhibit D'!$H$6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9" i="1" l="1"/>
  <c r="M87" i="1"/>
  <c r="M82" i="1"/>
  <c r="M61" i="1"/>
  <c r="M60" i="1"/>
  <c r="M56" i="1"/>
  <c r="M52" i="1"/>
  <c r="M44" i="1"/>
  <c r="M35" i="1"/>
  <c r="M34" i="1"/>
  <c r="M32" i="1"/>
  <c r="M28" i="1"/>
  <c r="M20" i="1"/>
  <c r="M12" i="1"/>
  <c r="M84" i="1" s="1"/>
  <c r="M90" i="1" s="1"/>
  <c r="M9" i="1"/>
  <c r="J89" i="1"/>
  <c r="I89" i="1"/>
  <c r="H89" i="1"/>
  <c r="G89" i="1"/>
  <c r="J87" i="1"/>
  <c r="I87" i="1"/>
  <c r="H87" i="1"/>
  <c r="G87" i="1"/>
  <c r="J82" i="1"/>
  <c r="I82" i="1"/>
  <c r="H82" i="1"/>
  <c r="G82" i="1"/>
  <c r="J61" i="1"/>
  <c r="I61" i="1"/>
  <c r="H61" i="1"/>
  <c r="G61" i="1"/>
  <c r="J60" i="1"/>
  <c r="I60" i="1"/>
  <c r="H60" i="1"/>
  <c r="G60" i="1"/>
  <c r="J56" i="1"/>
  <c r="I56" i="1"/>
  <c r="H56" i="1"/>
  <c r="G56" i="1"/>
  <c r="J52" i="1"/>
  <c r="I52" i="1"/>
  <c r="H52" i="1"/>
  <c r="G52" i="1"/>
  <c r="J44" i="1"/>
  <c r="I44" i="1"/>
  <c r="H44" i="1"/>
  <c r="G44" i="1"/>
  <c r="J35" i="1"/>
  <c r="I35" i="1"/>
  <c r="H35" i="1"/>
  <c r="G35" i="1"/>
  <c r="G34" i="1"/>
  <c r="J32" i="1"/>
  <c r="J34" i="1" s="1"/>
  <c r="I32" i="1"/>
  <c r="I34" i="1" s="1"/>
  <c r="H32" i="1"/>
  <c r="H34" i="1" s="1"/>
  <c r="G32" i="1"/>
  <c r="J28" i="1"/>
  <c r="I28" i="1"/>
  <c r="H28" i="1"/>
  <c r="G28" i="1"/>
  <c r="J20" i="1"/>
  <c r="I20" i="1"/>
  <c r="H20" i="1"/>
  <c r="G20" i="1"/>
  <c r="I12" i="1"/>
  <c r="J9" i="1"/>
  <c r="J12" i="1" s="1"/>
  <c r="J84" i="1" s="1"/>
  <c r="J90" i="1" s="1"/>
  <c r="I9" i="1"/>
  <c r="H9" i="1"/>
  <c r="H12" i="1" s="1"/>
  <c r="G9" i="1"/>
  <c r="G12" i="1" s="1"/>
  <c r="G84" i="1" s="1"/>
  <c r="G90" i="1" s="1"/>
  <c r="C284" i="31"/>
  <c r="I84" i="1" l="1"/>
  <c r="I90" i="1" s="1"/>
  <c r="H84" i="1"/>
  <c r="H90" i="1" s="1"/>
  <c r="B73" i="1"/>
  <c r="B74" i="1"/>
  <c r="B75" i="1"/>
  <c r="B76" i="1"/>
  <c r="B77" i="1"/>
  <c r="B78" i="1"/>
  <c r="B79" i="1"/>
  <c r="B72" i="1"/>
  <c r="F553" i="31"/>
  <c r="B64" i="1" l="1"/>
  <c r="B65" i="1"/>
  <c r="B66" i="1"/>
  <c r="B32" i="3" s="1"/>
  <c r="B67" i="1"/>
  <c r="B68" i="1"/>
  <c r="B69" i="1"/>
  <c r="B70" i="1"/>
  <c r="B71" i="1"/>
  <c r="B80" i="1"/>
  <c r="B81" i="1"/>
  <c r="B63" i="1"/>
  <c r="B59" i="1"/>
  <c r="B58" i="1"/>
  <c r="B55" i="1"/>
  <c r="B54" i="1"/>
  <c r="B21" i="5"/>
  <c r="C21" i="5"/>
  <c r="D21" i="5"/>
  <c r="E21" i="5"/>
  <c r="F21" i="5"/>
  <c r="B22" i="5"/>
  <c r="C22" i="5"/>
  <c r="D22" i="5"/>
  <c r="E22" i="5"/>
  <c r="F22" i="5"/>
  <c r="B23" i="5"/>
  <c r="C23" i="5"/>
  <c r="D23" i="5"/>
  <c r="E23" i="5"/>
  <c r="F23" i="5"/>
  <c r="G23" i="5"/>
  <c r="B23" i="6" s="1"/>
  <c r="A21" i="5"/>
  <c r="A21" i="6" s="1"/>
  <c r="A21" i="7" s="1"/>
  <c r="A22" i="5"/>
  <c r="A22" i="6" s="1"/>
  <c r="A22" i="7" s="1"/>
  <c r="A23" i="5"/>
  <c r="A23" i="6"/>
  <c r="A23" i="7" s="1"/>
  <c r="D61" i="1"/>
  <c r="E61" i="1"/>
  <c r="F61" i="1"/>
  <c r="K61" i="1"/>
  <c r="L61" i="1"/>
  <c r="N61" i="1"/>
  <c r="O61" i="1"/>
  <c r="C61" i="1"/>
  <c r="D35" i="1"/>
  <c r="E35" i="1"/>
  <c r="F35" i="1"/>
  <c r="K35" i="1"/>
  <c r="L35" i="1"/>
  <c r="N35" i="1"/>
  <c r="O35" i="1"/>
  <c r="C35" i="1"/>
  <c r="D89" i="1"/>
  <c r="E89" i="1"/>
  <c r="F89" i="1"/>
  <c r="K89" i="1"/>
  <c r="L89" i="1"/>
  <c r="N89" i="1"/>
  <c r="O89" i="1"/>
  <c r="C89" i="1"/>
  <c r="B49" i="1"/>
  <c r="B50" i="1"/>
  <c r="B51" i="1"/>
  <c r="B48" i="1"/>
  <c r="B46" i="1"/>
  <c r="B38" i="1"/>
  <c r="B39" i="1"/>
  <c r="B40" i="1"/>
  <c r="B41" i="1"/>
  <c r="B42" i="1"/>
  <c r="B43" i="1"/>
  <c r="B37" i="1"/>
  <c r="B33" i="1"/>
  <c r="B30" i="1"/>
  <c r="B31" i="1"/>
  <c r="B23" i="1"/>
  <c r="B24" i="1"/>
  <c r="B25" i="1"/>
  <c r="B26" i="1"/>
  <c r="B27" i="1"/>
  <c r="B22" i="1"/>
  <c r="B15" i="1"/>
  <c r="B16" i="1"/>
  <c r="B17" i="1"/>
  <c r="B18" i="1"/>
  <c r="B19" i="1"/>
  <c r="B14" i="1"/>
  <c r="B11" i="1"/>
  <c r="B10" i="1"/>
  <c r="C9" i="1"/>
  <c r="C12" i="1" s="1"/>
  <c r="B8" i="1"/>
  <c r="B7" i="1"/>
  <c r="B45" i="3"/>
  <c r="C27" i="42"/>
  <c r="C16" i="42"/>
  <c r="C14" i="42"/>
  <c r="C59" i="7"/>
  <c r="D59" i="7"/>
  <c r="E59" i="7"/>
  <c r="F59" i="7"/>
  <c r="G59" i="7"/>
  <c r="H59" i="7"/>
  <c r="I59" i="7"/>
  <c r="B59" i="7"/>
  <c r="A58" i="7"/>
  <c r="A57" i="7"/>
  <c r="A56" i="7"/>
  <c r="A55" i="7"/>
  <c r="C59" i="6"/>
  <c r="D59" i="6"/>
  <c r="E59" i="6"/>
  <c r="F59" i="6"/>
  <c r="G59" i="6"/>
  <c r="B59" i="6"/>
  <c r="A56" i="6"/>
  <c r="A58" i="6"/>
  <c r="A55" i="6"/>
  <c r="A57" i="6"/>
  <c r="A53" i="7"/>
  <c r="A51" i="7"/>
  <c r="A50" i="7"/>
  <c r="A49" i="7"/>
  <c r="A47" i="7"/>
  <c r="A46" i="7"/>
  <c r="A45" i="7"/>
  <c r="A44" i="7"/>
  <c r="A43" i="7"/>
  <c r="A42" i="7"/>
  <c r="A41" i="7"/>
  <c r="A40" i="7"/>
  <c r="A39" i="7"/>
  <c r="A36" i="7"/>
  <c r="A35" i="7"/>
  <c r="A34" i="7"/>
  <c r="A32" i="7"/>
  <c r="A31" i="7"/>
  <c r="A30" i="7"/>
  <c r="A29" i="7"/>
  <c r="A28" i="7"/>
  <c r="A53" i="6"/>
  <c r="A50" i="6"/>
  <c r="A51" i="6"/>
  <c r="A43" i="6"/>
  <c r="A44" i="6"/>
  <c r="A45" i="6"/>
  <c r="A46" i="6"/>
  <c r="A47" i="6"/>
  <c r="A49" i="6"/>
  <c r="A28" i="6"/>
  <c r="A29" i="6"/>
  <c r="A30" i="6"/>
  <c r="A31" i="6"/>
  <c r="A32" i="6"/>
  <c r="A34" i="6"/>
  <c r="A35" i="6"/>
  <c r="A36" i="6"/>
  <c r="A39" i="6"/>
  <c r="A40" i="6"/>
  <c r="A41" i="6"/>
  <c r="A42" i="6"/>
  <c r="A25" i="6"/>
  <c r="A25" i="7" s="1"/>
  <c r="B50" i="2"/>
  <c r="B77" i="2" s="1"/>
  <c r="B81" i="2" s="1"/>
  <c r="E284" i="31"/>
  <c r="B70" i="31"/>
  <c r="G95" i="5"/>
  <c r="E94" i="5"/>
  <c r="C94" i="5"/>
  <c r="B94" i="5"/>
  <c r="E32" i="1"/>
  <c r="E34" i="1" s="1"/>
  <c r="B86" i="1"/>
  <c r="B87" i="1" s="1"/>
  <c r="Q46" i="1"/>
  <c r="H44" i="42"/>
  <c r="G44" i="42"/>
  <c r="F44" i="42"/>
  <c r="E44" i="42"/>
  <c r="D44" i="42"/>
  <c r="D42" i="42"/>
  <c r="E42" i="42"/>
  <c r="F42" i="42"/>
  <c r="G42" i="42"/>
  <c r="H42" i="42"/>
  <c r="C43" i="42"/>
  <c r="C42" i="42" s="1"/>
  <c r="C41" i="42"/>
  <c r="C39" i="42" s="1"/>
  <c r="C40" i="42"/>
  <c r="D39" i="42"/>
  <c r="E39" i="42"/>
  <c r="F39" i="42"/>
  <c r="G39" i="42"/>
  <c r="H39" i="42"/>
  <c r="C38" i="42"/>
  <c r="C36" i="42" s="1"/>
  <c r="C37" i="42"/>
  <c r="D36" i="42"/>
  <c r="E36" i="42"/>
  <c r="F36" i="42"/>
  <c r="G36" i="42"/>
  <c r="H36" i="42"/>
  <c r="C35" i="42"/>
  <c r="C34" i="42"/>
  <c r="C33" i="42" s="1"/>
  <c r="D33" i="42"/>
  <c r="E33" i="42"/>
  <c r="F33" i="42"/>
  <c r="G33" i="42"/>
  <c r="H33" i="42"/>
  <c r="C30" i="42"/>
  <c r="C31" i="42"/>
  <c r="C32" i="42"/>
  <c r="C29" i="42"/>
  <c r="C28" i="42" s="1"/>
  <c r="D28" i="42"/>
  <c r="E28" i="42"/>
  <c r="F28" i="42"/>
  <c r="G28" i="42"/>
  <c r="H28" i="42"/>
  <c r="C26" i="42"/>
  <c r="C25" i="42" s="1"/>
  <c r="D25" i="42"/>
  <c r="E25" i="42"/>
  <c r="F25" i="42"/>
  <c r="G25" i="42"/>
  <c r="H25" i="42"/>
  <c r="D17" i="42"/>
  <c r="E17" i="42"/>
  <c r="F17" i="42"/>
  <c r="G17" i="42"/>
  <c r="H17" i="42"/>
  <c r="C19" i="42"/>
  <c r="C20" i="42"/>
  <c r="C21" i="42"/>
  <c r="C22" i="42"/>
  <c r="C17" i="42" s="1"/>
  <c r="C23" i="42"/>
  <c r="C24" i="42"/>
  <c r="C18" i="42"/>
  <c r="D15" i="42"/>
  <c r="E15" i="42"/>
  <c r="F15" i="42"/>
  <c r="G15" i="42"/>
  <c r="G46" i="42" s="1"/>
  <c r="H15" i="42"/>
  <c r="C15" i="42"/>
  <c r="C12" i="42"/>
  <c r="C13" i="42"/>
  <c r="C10" i="42" s="1"/>
  <c r="C11" i="42"/>
  <c r="D10" i="42"/>
  <c r="E10" i="42"/>
  <c r="F10" i="42"/>
  <c r="F46" i="42" s="1"/>
  <c r="G10" i="42"/>
  <c r="H10" i="42"/>
  <c r="D7" i="42"/>
  <c r="D46" i="42"/>
  <c r="C9" i="42"/>
  <c r="C7" i="42" s="1"/>
  <c r="C8" i="42"/>
  <c r="E7" i="42"/>
  <c r="F7" i="42"/>
  <c r="G7" i="42"/>
  <c r="H7" i="42"/>
  <c r="C6" i="42"/>
  <c r="C4" i="42" s="1"/>
  <c r="C5" i="42"/>
  <c r="D4" i="42"/>
  <c r="E4" i="42"/>
  <c r="F4" i="42"/>
  <c r="G4" i="42"/>
  <c r="H4" i="42"/>
  <c r="N87" i="1"/>
  <c r="O87" i="1"/>
  <c r="N82" i="1"/>
  <c r="O82" i="1"/>
  <c r="N60" i="1"/>
  <c r="O60" i="1"/>
  <c r="N56" i="1"/>
  <c r="O56" i="1"/>
  <c r="N52" i="1"/>
  <c r="O52" i="1"/>
  <c r="N44" i="1"/>
  <c r="O44" i="1"/>
  <c r="N32" i="1"/>
  <c r="N34" i="1"/>
  <c r="O32" i="1"/>
  <c r="O34" i="1" s="1"/>
  <c r="N28" i="1"/>
  <c r="O28" i="1"/>
  <c r="N20" i="1"/>
  <c r="O20" i="1"/>
  <c r="N9" i="1"/>
  <c r="N12" i="1" s="1"/>
  <c r="O9" i="1"/>
  <c r="O12" i="1" s="1"/>
  <c r="C40" i="2"/>
  <c r="F661" i="31"/>
  <c r="F663" i="31" s="1"/>
  <c r="B15" i="5"/>
  <c r="C15" i="5"/>
  <c r="G15" i="5"/>
  <c r="B15" i="6"/>
  <c r="C15" i="6" s="1"/>
  <c r="D15" i="6" s="1"/>
  <c r="E15" i="6" s="1"/>
  <c r="F15" i="6"/>
  <c r="G15" i="6" s="1"/>
  <c r="B15" i="7" s="1"/>
  <c r="C15" i="7" s="1"/>
  <c r="D15" i="7" s="1"/>
  <c r="E15" i="7" s="1"/>
  <c r="F15" i="7" s="1"/>
  <c r="G15" i="7" s="1"/>
  <c r="H15" i="7" s="1"/>
  <c r="I15" i="7" s="1"/>
  <c r="A1" i="2"/>
  <c r="B1" i="2"/>
  <c r="C41" i="2"/>
  <c r="C42" i="2"/>
  <c r="B3" i="3"/>
  <c r="B1" i="4" s="1"/>
  <c r="B3" i="4"/>
  <c r="B4" i="4"/>
  <c r="B5" i="4"/>
  <c r="B6" i="4"/>
  <c r="D47" i="4" s="1"/>
  <c r="C15" i="4"/>
  <c r="F10" i="4"/>
  <c r="C45" i="4"/>
  <c r="F20" i="4"/>
  <c r="U7" i="1"/>
  <c r="U8" i="1"/>
  <c r="D9" i="1"/>
  <c r="D12" i="1" s="1"/>
  <c r="E9" i="1"/>
  <c r="E12" i="1" s="1"/>
  <c r="F9" i="1"/>
  <c r="F12" i="1" s="1"/>
  <c r="K9" i="1"/>
  <c r="K12" i="1" s="1"/>
  <c r="L9" i="1"/>
  <c r="L12" i="1" s="1"/>
  <c r="U10" i="1"/>
  <c r="U11" i="1"/>
  <c r="U14" i="1"/>
  <c r="U15" i="1"/>
  <c r="U16" i="1"/>
  <c r="U17" i="1"/>
  <c r="U18" i="1"/>
  <c r="U19" i="1"/>
  <c r="C20" i="1"/>
  <c r="D20" i="1"/>
  <c r="E20" i="1"/>
  <c r="F20" i="1"/>
  <c r="K20" i="1"/>
  <c r="L20" i="1"/>
  <c r="U22" i="1"/>
  <c r="U23" i="1"/>
  <c r="U24" i="1"/>
  <c r="U25" i="1"/>
  <c r="U26" i="1"/>
  <c r="U27" i="1"/>
  <c r="C28" i="1"/>
  <c r="D28" i="1"/>
  <c r="E28" i="1"/>
  <c r="F28" i="1"/>
  <c r="K28" i="1"/>
  <c r="L28" i="1"/>
  <c r="U30" i="1"/>
  <c r="U31" i="1"/>
  <c r="C32" i="1"/>
  <c r="C34" i="1" s="1"/>
  <c r="D32" i="1"/>
  <c r="D34" i="1" s="1"/>
  <c r="F32" i="1"/>
  <c r="F34" i="1" s="1"/>
  <c r="K32" i="1"/>
  <c r="L32" i="1"/>
  <c r="L34" i="1" s="1"/>
  <c r="U33" i="1"/>
  <c r="U37" i="1"/>
  <c r="U38" i="1"/>
  <c r="U39" i="1"/>
  <c r="U40" i="1"/>
  <c r="U41" i="1"/>
  <c r="U42" i="1"/>
  <c r="U43" i="1"/>
  <c r="C44" i="1"/>
  <c r="B44" i="1" s="1"/>
  <c r="P44" i="1" s="1"/>
  <c r="D44" i="1"/>
  <c r="E44" i="1"/>
  <c r="F44" i="1"/>
  <c r="K44" i="1"/>
  <c r="L44" i="1"/>
  <c r="P46" i="1"/>
  <c r="U46" i="1"/>
  <c r="U48" i="1"/>
  <c r="U49" i="1"/>
  <c r="U50" i="1"/>
  <c r="U51" i="1"/>
  <c r="C52" i="1"/>
  <c r="D52" i="1"/>
  <c r="E52" i="1"/>
  <c r="F52" i="1"/>
  <c r="K52" i="1"/>
  <c r="L52" i="1"/>
  <c r="U54" i="1"/>
  <c r="U55" i="1"/>
  <c r="C56" i="1"/>
  <c r="D56" i="1"/>
  <c r="E56" i="1"/>
  <c r="F56" i="1"/>
  <c r="K56" i="1"/>
  <c r="L56" i="1"/>
  <c r="L84" i="1" s="1"/>
  <c r="L90" i="1" s="1"/>
  <c r="U58" i="1"/>
  <c r="U59" i="1"/>
  <c r="C60" i="1"/>
  <c r="D60" i="1"/>
  <c r="E60" i="1"/>
  <c r="F60" i="1"/>
  <c r="K60" i="1"/>
  <c r="L60" i="1"/>
  <c r="U63" i="1"/>
  <c r="U64" i="1"/>
  <c r="U65" i="1"/>
  <c r="U66" i="1"/>
  <c r="U68" i="1"/>
  <c r="U69" i="1"/>
  <c r="U70" i="1"/>
  <c r="U71" i="1"/>
  <c r="U72" i="1"/>
  <c r="U81" i="1"/>
  <c r="C82" i="1"/>
  <c r="D82" i="1"/>
  <c r="E82" i="1"/>
  <c r="F82" i="1"/>
  <c r="K82" i="1"/>
  <c r="L82" i="1"/>
  <c r="Q86" i="1"/>
  <c r="U86" i="1"/>
  <c r="C87" i="1"/>
  <c r="D87" i="1"/>
  <c r="E87" i="1"/>
  <c r="F87" i="1"/>
  <c r="K87" i="1"/>
  <c r="L87" i="1"/>
  <c r="B6" i="5"/>
  <c r="C6" i="5"/>
  <c r="B7" i="5"/>
  <c r="C7" i="5"/>
  <c r="B8" i="5"/>
  <c r="C8" i="5"/>
  <c r="B9" i="5"/>
  <c r="G9" i="5" s="1"/>
  <c r="C9" i="5"/>
  <c r="B10" i="5"/>
  <c r="C10" i="5"/>
  <c r="G10" i="5" s="1"/>
  <c r="B11" i="5"/>
  <c r="G11" i="5"/>
  <c r="C11" i="5"/>
  <c r="B12" i="5"/>
  <c r="G12" i="5" s="1"/>
  <c r="C12" i="5"/>
  <c r="B13" i="5"/>
  <c r="G13" i="5"/>
  <c r="B13" i="6" s="1"/>
  <c r="C13" i="6" s="1"/>
  <c r="D13" i="6" s="1"/>
  <c r="E13" i="6" s="1"/>
  <c r="F13" i="6" s="1"/>
  <c r="G13" i="6" s="1"/>
  <c r="B13" i="7" s="1"/>
  <c r="C13" i="7" s="1"/>
  <c r="D13" i="7" s="1"/>
  <c r="E13" i="7" s="1"/>
  <c r="F13" i="7" s="1"/>
  <c r="G13" i="7" s="1"/>
  <c r="H13" i="7" s="1"/>
  <c r="I13" i="7" s="1"/>
  <c r="C13" i="5"/>
  <c r="B14" i="5"/>
  <c r="C14" i="5"/>
  <c r="B16" i="5"/>
  <c r="G16" i="5"/>
  <c r="C16" i="5"/>
  <c r="B17" i="5"/>
  <c r="C17" i="5"/>
  <c r="B18" i="5"/>
  <c r="G18" i="5" s="1"/>
  <c r="B18" i="6" s="1"/>
  <c r="C18" i="6" s="1"/>
  <c r="C18" i="5"/>
  <c r="B19" i="5"/>
  <c r="C19" i="5"/>
  <c r="B20" i="5"/>
  <c r="G20" i="5" s="1"/>
  <c r="B20" i="6" s="1"/>
  <c r="C20" i="6" s="1"/>
  <c r="D20" i="6" s="1"/>
  <c r="E20" i="6" s="1"/>
  <c r="C20" i="5"/>
  <c r="B24" i="5"/>
  <c r="C24" i="5"/>
  <c r="G29" i="5"/>
  <c r="G32" i="5"/>
  <c r="G30" i="5"/>
  <c r="G31" i="5"/>
  <c r="F35" i="5"/>
  <c r="C42" i="5"/>
  <c r="C43" i="5"/>
  <c r="C44" i="5"/>
  <c r="C45" i="5"/>
  <c r="C46" i="5"/>
  <c r="C49" i="5"/>
  <c r="G49" i="5"/>
  <c r="C52" i="5"/>
  <c r="C53" i="5"/>
  <c r="G56" i="5" s="1"/>
  <c r="B41" i="6" s="1"/>
  <c r="C41" i="6" s="1"/>
  <c r="D41" i="6"/>
  <c r="E41" i="6" s="1"/>
  <c r="F41" i="6" s="1"/>
  <c r="C54" i="5"/>
  <c r="C55" i="5"/>
  <c r="C59" i="5"/>
  <c r="G62" i="5" s="1"/>
  <c r="C60" i="5"/>
  <c r="C61" i="5"/>
  <c r="C65" i="5"/>
  <c r="C66" i="5"/>
  <c r="C67" i="5"/>
  <c r="C68" i="5"/>
  <c r="C69" i="5"/>
  <c r="C70" i="5"/>
  <c r="C71" i="5"/>
  <c r="C74" i="5"/>
  <c r="G74" i="5" s="1"/>
  <c r="C75" i="5"/>
  <c r="G75" i="5"/>
  <c r="B45" i="6" s="1"/>
  <c r="C45" i="6" s="1"/>
  <c r="D45" i="6" s="1"/>
  <c r="E45" i="6" s="1"/>
  <c r="C76" i="5"/>
  <c r="G76" i="5" s="1"/>
  <c r="C79" i="5"/>
  <c r="G79" i="5" s="1"/>
  <c r="C80" i="5"/>
  <c r="G80" i="5" s="1"/>
  <c r="G87" i="5"/>
  <c r="G91" i="5"/>
  <c r="C1" i="5"/>
  <c r="B1" i="6" s="1"/>
  <c r="B1" i="7" s="1"/>
  <c r="C2" i="5"/>
  <c r="A6" i="5"/>
  <c r="A6" i="6" s="1"/>
  <c r="A6" i="7" s="1"/>
  <c r="D6" i="5"/>
  <c r="E6" i="5"/>
  <c r="F6" i="5"/>
  <c r="A7" i="5"/>
  <c r="A7" i="6" s="1"/>
  <c r="A7" i="7" s="1"/>
  <c r="D7" i="5"/>
  <c r="E7" i="5"/>
  <c r="F7" i="5"/>
  <c r="A8" i="5"/>
  <c r="D8" i="5"/>
  <c r="E8" i="5"/>
  <c r="F8" i="5"/>
  <c r="A9" i="5"/>
  <c r="A9" i="6" s="1"/>
  <c r="A9" i="7" s="1"/>
  <c r="D9" i="5"/>
  <c r="E9" i="5"/>
  <c r="F9" i="5"/>
  <c r="A10" i="5"/>
  <c r="A10" i="6" s="1"/>
  <c r="A10" i="7" s="1"/>
  <c r="D10" i="5"/>
  <c r="E10" i="5"/>
  <c r="F10" i="5"/>
  <c r="A11" i="5"/>
  <c r="A11" i="6" s="1"/>
  <c r="A11" i="7"/>
  <c r="D11" i="5"/>
  <c r="E11" i="5"/>
  <c r="F11" i="5"/>
  <c r="A12" i="5"/>
  <c r="A12" i="6" s="1"/>
  <c r="A12" i="7" s="1"/>
  <c r="D12" i="5"/>
  <c r="E12" i="5"/>
  <c r="F12" i="5"/>
  <c r="A13" i="5"/>
  <c r="A13" i="6" s="1"/>
  <c r="A13" i="7"/>
  <c r="D13" i="5"/>
  <c r="E13" i="5"/>
  <c r="F13" i="5"/>
  <c r="A14" i="5"/>
  <c r="A14" i="6" s="1"/>
  <c r="A14" i="7" s="1"/>
  <c r="D14" i="5"/>
  <c r="E14" i="5"/>
  <c r="F14" i="5"/>
  <c r="A15" i="5"/>
  <c r="A15" i="6"/>
  <c r="A15" i="7" s="1"/>
  <c r="D15" i="5"/>
  <c r="E15" i="5"/>
  <c r="A16" i="5"/>
  <c r="A16" i="6" s="1"/>
  <c r="A16" i="7" s="1"/>
  <c r="D16" i="5"/>
  <c r="E16" i="5"/>
  <c r="F16" i="5"/>
  <c r="A17" i="5"/>
  <c r="A17" i="6" s="1"/>
  <c r="A17" i="7" s="1"/>
  <c r="D17" i="5"/>
  <c r="E17" i="5"/>
  <c r="F17" i="5"/>
  <c r="A18" i="5"/>
  <c r="A18" i="6" s="1"/>
  <c r="A18" i="7" s="1"/>
  <c r="D18" i="5"/>
  <c r="E18" i="5"/>
  <c r="F18" i="5"/>
  <c r="A19" i="5"/>
  <c r="A19" i="6" s="1"/>
  <c r="A19" i="7" s="1"/>
  <c r="D19" i="5"/>
  <c r="E19" i="5"/>
  <c r="F19" i="5"/>
  <c r="A20" i="5"/>
  <c r="A20" i="6" s="1"/>
  <c r="A20" i="7" s="1"/>
  <c r="D20" i="5"/>
  <c r="E20" i="5"/>
  <c r="F20" i="5"/>
  <c r="A24" i="5"/>
  <c r="A24" i="6" s="1"/>
  <c r="A24" i="7"/>
  <c r="D24" i="5"/>
  <c r="E24" i="5"/>
  <c r="F24" i="5"/>
  <c r="F29" i="5"/>
  <c r="B29" i="6" s="1"/>
  <c r="F30" i="5"/>
  <c r="F31" i="5"/>
  <c r="B31" i="6" s="1"/>
  <c r="H36" i="5"/>
  <c r="F47" i="5"/>
  <c r="F49" i="5"/>
  <c r="F56" i="5"/>
  <c r="F62" i="5"/>
  <c r="F72" i="5"/>
  <c r="F74" i="5"/>
  <c r="F75" i="5"/>
  <c r="F76" i="5"/>
  <c r="F79" i="5"/>
  <c r="F80" i="5"/>
  <c r="B86" i="5"/>
  <c r="C86" i="5"/>
  <c r="E86" i="5"/>
  <c r="B90" i="5"/>
  <c r="C90" i="5"/>
  <c r="E90" i="5"/>
  <c r="A1" i="6"/>
  <c r="A1" i="7" s="1"/>
  <c r="A2" i="6"/>
  <c r="A2" i="7"/>
  <c r="A4" i="6"/>
  <c r="A5" i="6"/>
  <c r="A5" i="7"/>
  <c r="A8" i="6"/>
  <c r="A8" i="7" s="1"/>
  <c r="A3" i="3"/>
  <c r="A4" i="7"/>
  <c r="B9" i="6"/>
  <c r="C9" i="6" s="1"/>
  <c r="D9" i="6" s="1"/>
  <c r="E9" i="6" s="1"/>
  <c r="F9" i="6" s="1"/>
  <c r="G9" i="6" s="1"/>
  <c r="B9" i="7" s="1"/>
  <c r="C9" i="7" s="1"/>
  <c r="D9" i="7" s="1"/>
  <c r="E9" i="7" s="1"/>
  <c r="F9" i="7" s="1"/>
  <c r="G9" i="7" s="1"/>
  <c r="H9" i="7" s="1"/>
  <c r="I9" i="7" s="1"/>
  <c r="B8" i="3"/>
  <c r="B11" i="6"/>
  <c r="C11" i="6" s="1"/>
  <c r="D11" i="6" s="1"/>
  <c r="E11" i="6" s="1"/>
  <c r="F11" i="6" s="1"/>
  <c r="G11" i="6" s="1"/>
  <c r="B11" i="7" s="1"/>
  <c r="C11" i="7" s="1"/>
  <c r="D11" i="7" s="1"/>
  <c r="E11" i="7" s="1"/>
  <c r="F11" i="7" s="1"/>
  <c r="G11" i="7" s="1"/>
  <c r="H11" i="7"/>
  <c r="I11" i="7" s="1"/>
  <c r="E22" i="4"/>
  <c r="G19" i="5"/>
  <c r="B19" i="6" s="1"/>
  <c r="C19" i="6" s="1"/>
  <c r="D19" i="6"/>
  <c r="E19" i="6" s="1"/>
  <c r="F19" i="6" s="1"/>
  <c r="D39" i="4"/>
  <c r="D38" i="4"/>
  <c r="G96" i="5"/>
  <c r="G17" i="5"/>
  <c r="B17" i="6"/>
  <c r="C17" i="6" s="1"/>
  <c r="D17" i="6" s="1"/>
  <c r="E17" i="6" s="1"/>
  <c r="D18" i="6"/>
  <c r="E18" i="6" s="1"/>
  <c r="F18" i="6" s="1"/>
  <c r="G18" i="6" s="1"/>
  <c r="B16" i="6"/>
  <c r="C16" i="6" s="1"/>
  <c r="D16" i="6" s="1"/>
  <c r="E16" i="6" s="1"/>
  <c r="F16" i="6"/>
  <c r="G16" i="6" s="1"/>
  <c r="B16" i="7" s="1"/>
  <c r="C16" i="7" s="1"/>
  <c r="D16" i="7" s="1"/>
  <c r="E16" i="7" s="1"/>
  <c r="F16" i="7" s="1"/>
  <c r="G16" i="7" s="1"/>
  <c r="H16" i="7" s="1"/>
  <c r="I16" i="7" s="1"/>
  <c r="G41" i="6"/>
  <c r="B41" i="7" s="1"/>
  <c r="C41" i="7" s="1"/>
  <c r="D41" i="7" s="1"/>
  <c r="E41" i="7" s="1"/>
  <c r="F41" i="7" s="1"/>
  <c r="G41" i="7" s="1"/>
  <c r="H41" i="7" s="1"/>
  <c r="I41" i="7" s="1"/>
  <c r="B30" i="6"/>
  <c r="C30" i="6" s="1"/>
  <c r="D30" i="6" s="1"/>
  <c r="E30" i="6"/>
  <c r="F30" i="6" s="1"/>
  <c r="G30" i="6" s="1"/>
  <c r="B30" i="7" s="1"/>
  <c r="C30" i="7" s="1"/>
  <c r="D30" i="7" s="1"/>
  <c r="G24" i="5"/>
  <c r="B24" i="6"/>
  <c r="C24" i="6" s="1"/>
  <c r="D24" i="6" s="1"/>
  <c r="B40" i="6"/>
  <c r="C40" i="6" s="1"/>
  <c r="D40" i="6" s="1"/>
  <c r="E40" i="6"/>
  <c r="F40" i="6" s="1"/>
  <c r="G40" i="6" s="1"/>
  <c r="B40" i="7" s="1"/>
  <c r="C40" i="7" s="1"/>
  <c r="D40" i="7" s="1"/>
  <c r="E40" i="7" s="1"/>
  <c r="F40" i="7" s="1"/>
  <c r="G40" i="7" s="1"/>
  <c r="H40" i="7" s="1"/>
  <c r="I40" i="7" s="1"/>
  <c r="C29" i="6"/>
  <c r="C32" i="6" s="1"/>
  <c r="F43" i="4"/>
  <c r="F15" i="4"/>
  <c r="F12" i="4"/>
  <c r="F11" i="4"/>
  <c r="F14" i="4"/>
  <c r="F13" i="4"/>
  <c r="F41" i="4"/>
  <c r="F25" i="4"/>
  <c r="F27" i="4"/>
  <c r="F30" i="4"/>
  <c r="F33" i="4"/>
  <c r="F19" i="4"/>
  <c r="F35" i="4"/>
  <c r="C54" i="4"/>
  <c r="F48" i="4"/>
  <c r="F52" i="4"/>
  <c r="F34" i="4"/>
  <c r="F17" i="4"/>
  <c r="F21" i="4"/>
  <c r="F29" i="4"/>
  <c r="F37" i="4"/>
  <c r="F45" i="4"/>
  <c r="F18" i="4"/>
  <c r="F42" i="4"/>
  <c r="F26" i="4"/>
  <c r="F23" i="4"/>
  <c r="F31" i="4"/>
  <c r="F39" i="4"/>
  <c r="F38" i="4"/>
  <c r="F22" i="4"/>
  <c r="F40" i="4"/>
  <c r="F32" i="4"/>
  <c r="F24" i="4"/>
  <c r="F16" i="4"/>
  <c r="F44" i="4"/>
  <c r="F36" i="4"/>
  <c r="F28" i="4"/>
  <c r="F51" i="4"/>
  <c r="F50" i="4"/>
  <c r="F54" i="4"/>
  <c r="F45" i="6"/>
  <c r="G45" i="6" s="1"/>
  <c r="B45" i="7" s="1"/>
  <c r="C45" i="7" s="1"/>
  <c r="D45" i="7"/>
  <c r="E45" i="7" s="1"/>
  <c r="F45" i="7" s="1"/>
  <c r="G45" i="7" s="1"/>
  <c r="H45" i="7" s="1"/>
  <c r="I45" i="7" s="1"/>
  <c r="F47" i="4"/>
  <c r="F49" i="4"/>
  <c r="C23" i="6"/>
  <c r="D23" i="6" s="1"/>
  <c r="E23" i="6" s="1"/>
  <c r="F23" i="6" s="1"/>
  <c r="G23" i="6"/>
  <c r="B23" i="7" s="1"/>
  <c r="C23" i="7" s="1"/>
  <c r="D23" i="7" s="1"/>
  <c r="E23" i="7" s="1"/>
  <c r="F23" i="7" s="1"/>
  <c r="G23" i="7" s="1"/>
  <c r="H23" i="7" s="1"/>
  <c r="I23" i="7" s="1"/>
  <c r="F20" i="6"/>
  <c r="G20" i="6" s="1"/>
  <c r="B20" i="7" s="1"/>
  <c r="C20" i="7" s="1"/>
  <c r="D20" i="7" s="1"/>
  <c r="E20" i="7" s="1"/>
  <c r="F20" i="7" s="1"/>
  <c r="G20" i="7" s="1"/>
  <c r="H20" i="7" s="1"/>
  <c r="I20" i="7" s="1"/>
  <c r="E24" i="6"/>
  <c r="F24" i="6" s="1"/>
  <c r="G24" i="6" s="1"/>
  <c r="B24" i="7" s="1"/>
  <c r="C24" i="7"/>
  <c r="D24" i="7" s="1"/>
  <c r="E24" i="7" s="1"/>
  <c r="F24" i="7" s="1"/>
  <c r="G24" i="7" s="1"/>
  <c r="H24" i="7"/>
  <c r="I24" i="7" s="1"/>
  <c r="E30" i="7"/>
  <c r="F30" i="7" s="1"/>
  <c r="G30" i="7" s="1"/>
  <c r="H30" i="7" s="1"/>
  <c r="I30" i="7" s="1"/>
  <c r="B18" i="7"/>
  <c r="C18" i="7" s="1"/>
  <c r="D18" i="7" s="1"/>
  <c r="E18" i="7"/>
  <c r="F18" i="7" s="1"/>
  <c r="G18" i="7" s="1"/>
  <c r="H18" i="7" s="1"/>
  <c r="I18" i="7"/>
  <c r="F17" i="6"/>
  <c r="G17" i="6" s="1"/>
  <c r="B17" i="7" s="1"/>
  <c r="C17" i="7" s="1"/>
  <c r="D17" i="7" s="1"/>
  <c r="E17" i="7" s="1"/>
  <c r="F17" i="7" s="1"/>
  <c r="G17" i="7" s="1"/>
  <c r="H17" i="7" s="1"/>
  <c r="I17" i="7" s="1"/>
  <c r="G19" i="6"/>
  <c r="B19" i="7" s="1"/>
  <c r="C19" i="7" s="1"/>
  <c r="D19" i="7" s="1"/>
  <c r="E19" i="7" s="1"/>
  <c r="F19" i="7" s="1"/>
  <c r="G19" i="7" s="1"/>
  <c r="H19" i="7" s="1"/>
  <c r="I19" i="7" s="1"/>
  <c r="C31" i="6"/>
  <c r="D31" i="6" s="1"/>
  <c r="E31" i="6" s="1"/>
  <c r="F31" i="6"/>
  <c r="G31" i="6" s="1"/>
  <c r="G7" i="5"/>
  <c r="B7" i="6"/>
  <c r="C7" i="6"/>
  <c r="D7" i="6" s="1"/>
  <c r="E7" i="6" s="1"/>
  <c r="F7" i="6" s="1"/>
  <c r="G7" i="6"/>
  <c r="B7" i="7" s="1"/>
  <c r="C7" i="7" s="1"/>
  <c r="D7" i="7" s="1"/>
  <c r="E7" i="7" s="1"/>
  <c r="F7" i="7" s="1"/>
  <c r="G7" i="7" s="1"/>
  <c r="H7" i="7" s="1"/>
  <c r="I7" i="7" s="1"/>
  <c r="G14" i="5"/>
  <c r="B14" i="6" s="1"/>
  <c r="G8" i="5"/>
  <c r="B8" i="6"/>
  <c r="C8" i="6" s="1"/>
  <c r="D8" i="6" s="1"/>
  <c r="E8" i="6" s="1"/>
  <c r="F8" i="6"/>
  <c r="G8" i="6" s="1"/>
  <c r="B8" i="7" s="1"/>
  <c r="C8" i="7" s="1"/>
  <c r="D8" i="7" s="1"/>
  <c r="E8" i="7" s="1"/>
  <c r="F8" i="7" s="1"/>
  <c r="G8" i="7" s="1"/>
  <c r="H8" i="7" s="1"/>
  <c r="I8" i="7" s="1"/>
  <c r="P86" i="1"/>
  <c r="B9" i="1"/>
  <c r="P9" i="1" s="1"/>
  <c r="P87" i="1"/>
  <c r="Q87" i="1"/>
  <c r="B23" i="3"/>
  <c r="C14" i="6"/>
  <c r="D14" i="6"/>
  <c r="E14" i="6" s="1"/>
  <c r="F14" i="6" s="1"/>
  <c r="G14" i="6" s="1"/>
  <c r="B14" i="7"/>
  <c r="C14" i="7" s="1"/>
  <c r="D14" i="7" s="1"/>
  <c r="E14" i="7" s="1"/>
  <c r="F14" i="7"/>
  <c r="G14" i="7" s="1"/>
  <c r="H14" i="7" s="1"/>
  <c r="I14" i="7" s="1"/>
  <c r="B32" i="6"/>
  <c r="G6" i="5"/>
  <c r="B44" i="6"/>
  <c r="C44" i="6"/>
  <c r="D44" i="6"/>
  <c r="E44" i="6" s="1"/>
  <c r="F44" i="6" s="1"/>
  <c r="G44" i="6" s="1"/>
  <c r="B44" i="7" s="1"/>
  <c r="C44" i="7" s="1"/>
  <c r="D44" i="7" s="1"/>
  <c r="E44" i="7" s="1"/>
  <c r="F44" i="7" s="1"/>
  <c r="G44" i="7" s="1"/>
  <c r="H44" i="7" s="1"/>
  <c r="I44" i="7" s="1"/>
  <c r="B31" i="7"/>
  <c r="C31" i="7" s="1"/>
  <c r="D31" i="7" s="1"/>
  <c r="E31" i="7" s="1"/>
  <c r="F31" i="7" s="1"/>
  <c r="G31" i="7" s="1"/>
  <c r="H31" i="7" s="1"/>
  <c r="I31" i="7" s="1"/>
  <c r="B6" i="6"/>
  <c r="C6" i="6"/>
  <c r="D6" i="6" s="1"/>
  <c r="G22" i="5"/>
  <c r="B10" i="6"/>
  <c r="C10" i="6" s="1"/>
  <c r="D10" i="6" s="1"/>
  <c r="E10" i="6" s="1"/>
  <c r="F10" i="6" s="1"/>
  <c r="G10" i="6" s="1"/>
  <c r="B10" i="7" s="1"/>
  <c r="C10" i="7" s="1"/>
  <c r="D10" i="7" s="1"/>
  <c r="E10" i="7" s="1"/>
  <c r="F10" i="7" s="1"/>
  <c r="G10" i="7" s="1"/>
  <c r="H10" i="7" s="1"/>
  <c r="I10" i="7" s="1"/>
  <c r="D29" i="6"/>
  <c r="E29" i="6" s="1"/>
  <c r="F29" i="6" s="1"/>
  <c r="B42" i="6"/>
  <c r="C42" i="6" s="1"/>
  <c r="D42" i="6" s="1"/>
  <c r="E42" i="6" s="1"/>
  <c r="F42" i="6" s="1"/>
  <c r="G42" i="6" s="1"/>
  <c r="B42" i="7" s="1"/>
  <c r="C42" i="7" s="1"/>
  <c r="D42" i="7" s="1"/>
  <c r="E42" i="7" s="1"/>
  <c r="F42" i="7" s="1"/>
  <c r="G42" i="7" s="1"/>
  <c r="H42" i="7" s="1"/>
  <c r="I42" i="7" s="1"/>
  <c r="B12" i="6"/>
  <c r="C12" i="6"/>
  <c r="D12" i="6"/>
  <c r="E12" i="6" s="1"/>
  <c r="F12" i="6" s="1"/>
  <c r="G12" i="6" s="1"/>
  <c r="B12" i="7"/>
  <c r="C12" i="7" s="1"/>
  <c r="D12" i="7" s="1"/>
  <c r="E12" i="7" s="1"/>
  <c r="F12" i="7" s="1"/>
  <c r="G12" i="7" s="1"/>
  <c r="H12" i="7" s="1"/>
  <c r="I12" i="7" s="1"/>
  <c r="G47" i="5"/>
  <c r="E46" i="42"/>
  <c r="B39" i="6"/>
  <c r="B22" i="6"/>
  <c r="C22" i="6"/>
  <c r="D22" i="6"/>
  <c r="E22" i="6"/>
  <c r="F22" i="6" s="1"/>
  <c r="G22" i="6" s="1"/>
  <c r="B22" i="7"/>
  <c r="C22" i="7" s="1"/>
  <c r="D22" i="7" s="1"/>
  <c r="E22" i="7" s="1"/>
  <c r="F22" i="7" s="1"/>
  <c r="G22" i="7" s="1"/>
  <c r="H22" i="7" s="1"/>
  <c r="I22" i="7" s="1"/>
  <c r="E32" i="6"/>
  <c r="G29" i="6"/>
  <c r="B29" i="7" s="1"/>
  <c r="G32" i="6"/>
  <c r="C29" i="7"/>
  <c r="C32" i="7" s="1"/>
  <c r="D29" i="7"/>
  <c r="E29" i="7" s="1"/>
  <c r="F84" i="1" l="1"/>
  <c r="F90" i="1" s="1"/>
  <c r="B39" i="3" s="1"/>
  <c r="B60" i="1"/>
  <c r="B28" i="1"/>
  <c r="B22" i="3" s="1"/>
  <c r="B20" i="1"/>
  <c r="Q20" i="1" s="1"/>
  <c r="D84" i="1"/>
  <c r="D90" i="1" s="1"/>
  <c r="B36" i="3" s="1"/>
  <c r="B82" i="1"/>
  <c r="P60" i="1"/>
  <c r="Q60" i="1"/>
  <c r="D18" i="4"/>
  <c r="E84" i="1"/>
  <c r="E90" i="1" s="1"/>
  <c r="B40" i="3" s="1"/>
  <c r="D25" i="4"/>
  <c r="C84" i="1"/>
  <c r="C90" i="1" s="1"/>
  <c r="B35" i="3" s="1"/>
  <c r="O84" i="1"/>
  <c r="O90" i="1" s="1"/>
  <c r="N84" i="1"/>
  <c r="N90" i="1" s="1"/>
  <c r="B56" i="1"/>
  <c r="C38" i="5"/>
  <c r="G38" i="5" s="1"/>
  <c r="E32" i="7"/>
  <c r="F29" i="7"/>
  <c r="G21" i="5"/>
  <c r="B25" i="5"/>
  <c r="D32" i="7"/>
  <c r="P20" i="1"/>
  <c r="D32" i="6"/>
  <c r="Q82" i="1"/>
  <c r="P82" i="1"/>
  <c r="E6" i="6"/>
  <c r="B32" i="7"/>
  <c r="C39" i="6"/>
  <c r="F32" i="6"/>
  <c r="B46" i="6"/>
  <c r="C46" i="6" s="1"/>
  <c r="D46" i="6" s="1"/>
  <c r="E46" i="6" s="1"/>
  <c r="F46" i="6" s="1"/>
  <c r="G46" i="6" s="1"/>
  <c r="B46" i="7" s="1"/>
  <c r="C46" i="7" s="1"/>
  <c r="D46" i="7" s="1"/>
  <c r="E46" i="7" s="1"/>
  <c r="F46" i="7" s="1"/>
  <c r="G46" i="7" s="1"/>
  <c r="H46" i="7" s="1"/>
  <c r="I46" i="7" s="1"/>
  <c r="K34" i="1"/>
  <c r="B32" i="1"/>
  <c r="C46" i="42"/>
  <c r="B50" i="7"/>
  <c r="C50" i="7" s="1"/>
  <c r="D50" i="7" s="1"/>
  <c r="E50" i="7" s="1"/>
  <c r="F50" i="7" s="1"/>
  <c r="G50" i="7" s="1"/>
  <c r="H50" i="7" s="1"/>
  <c r="I50" i="7" s="1"/>
  <c r="B50" i="6"/>
  <c r="C50" i="6" s="1"/>
  <c r="D50" i="6" s="1"/>
  <c r="E50" i="6" s="1"/>
  <c r="F50" i="6" s="1"/>
  <c r="G50" i="6" s="1"/>
  <c r="B49" i="6"/>
  <c r="C49" i="6" s="1"/>
  <c r="D49" i="6" s="1"/>
  <c r="E49" i="6" s="1"/>
  <c r="F49" i="6" s="1"/>
  <c r="G49" i="6" s="1"/>
  <c r="B49" i="7"/>
  <c r="C49" i="7" s="1"/>
  <c r="D49" i="7" s="1"/>
  <c r="E49" i="7" s="1"/>
  <c r="F49" i="7" s="1"/>
  <c r="G49" i="7" s="1"/>
  <c r="H49" i="7" s="1"/>
  <c r="I49" i="7" s="1"/>
  <c r="G72" i="5"/>
  <c r="B72" i="5" s="1"/>
  <c r="E10" i="4"/>
  <c r="E16" i="4"/>
  <c r="E39" i="4"/>
  <c r="H46" i="42"/>
  <c r="B12" i="1"/>
  <c r="P12" i="1" s="1"/>
  <c r="B52" i="1"/>
  <c r="C7" i="3"/>
  <c r="B7" i="3"/>
  <c r="B20" i="3"/>
  <c r="Q9" i="1"/>
  <c r="B29" i="5"/>
  <c r="D28" i="4"/>
  <c r="D22" i="4"/>
  <c r="D50" i="4"/>
  <c r="D35" i="4"/>
  <c r="D16" i="4"/>
  <c r="D33" i="4"/>
  <c r="D27" i="4"/>
  <c r="D12" i="4"/>
  <c r="D42" i="4"/>
  <c r="D26" i="4"/>
  <c r="B31" i="3"/>
  <c r="Q44" i="1"/>
  <c r="D15" i="4"/>
  <c r="D23" i="4"/>
  <c r="D20" i="4"/>
  <c r="D24" i="4"/>
  <c r="D13" i="4"/>
  <c r="D10" i="4"/>
  <c r="D19" i="4"/>
  <c r="B6" i="3"/>
  <c r="B2" i="6"/>
  <c r="B2" i="7" s="1"/>
  <c r="B76" i="5"/>
  <c r="E33" i="4"/>
  <c r="E48" i="4"/>
  <c r="B74" i="5"/>
  <c r="E14" i="4"/>
  <c r="E31" i="4"/>
  <c r="E42" i="4"/>
  <c r="E13" i="4"/>
  <c r="B31" i="5"/>
  <c r="B27" i="3"/>
  <c r="C27" i="3" s="1"/>
  <c r="B62" i="5"/>
  <c r="B80" i="5"/>
  <c r="B79" i="5"/>
  <c r="E25" i="4"/>
  <c r="E51" i="4"/>
  <c r="B19" i="3"/>
  <c r="E45" i="4"/>
  <c r="E18" i="4"/>
  <c r="E26" i="4"/>
  <c r="E36" i="4"/>
  <c r="E52" i="4"/>
  <c r="E49" i="4"/>
  <c r="E17" i="4"/>
  <c r="B56" i="5"/>
  <c r="B30" i="3"/>
  <c r="Q28" i="1"/>
  <c r="B75" i="5"/>
  <c r="E54" i="4"/>
  <c r="E15" i="4"/>
  <c r="D51" i="4"/>
  <c r="B49" i="5"/>
  <c r="D43" i="4"/>
  <c r="D36" i="4"/>
  <c r="D41" i="4"/>
  <c r="D30" i="4"/>
  <c r="D17" i="4"/>
  <c r="D49" i="4"/>
  <c r="D34" i="4"/>
  <c r="D48" i="4"/>
  <c r="D21" i="4"/>
  <c r="B30" i="5"/>
  <c r="E21" i="4"/>
  <c r="E24" i="4"/>
  <c r="E32" i="4"/>
  <c r="E30" i="4"/>
  <c r="E38" i="4"/>
  <c r="E50" i="4"/>
  <c r="E35" i="4"/>
  <c r="E41" i="4"/>
  <c r="E12" i="4"/>
  <c r="E11" i="4"/>
  <c r="P28" i="1"/>
  <c r="E23" i="4"/>
  <c r="E28" i="4"/>
  <c r="E44" i="4"/>
  <c r="E43" i="4"/>
  <c r="B47" i="5"/>
  <c r="B77" i="5" s="1"/>
  <c r="D54" i="4"/>
  <c r="D45" i="4"/>
  <c r="D14" i="4"/>
  <c r="D44" i="4"/>
  <c r="D37" i="4"/>
  <c r="D52" i="4"/>
  <c r="D40" i="4"/>
  <c r="D11" i="4"/>
  <c r="D32" i="4"/>
  <c r="D31" i="4"/>
  <c r="D29" i="4"/>
  <c r="E20" i="4"/>
  <c r="E19" i="4"/>
  <c r="E27" i="4"/>
  <c r="E29" i="4"/>
  <c r="E37" i="4"/>
  <c r="E47" i="4"/>
  <c r="E34" i="4"/>
  <c r="E40" i="4"/>
  <c r="Q12" i="1" l="1"/>
  <c r="P56" i="1"/>
  <c r="Q56" i="1"/>
  <c r="B26" i="3"/>
  <c r="B38" i="6"/>
  <c r="C38" i="6" s="1"/>
  <c r="D38" i="6" s="1"/>
  <c r="E38" i="6" s="1"/>
  <c r="F38" i="6" s="1"/>
  <c r="G38" i="6" s="1"/>
  <c r="B38" i="7" s="1"/>
  <c r="C38" i="7" s="1"/>
  <c r="D38" i="7" s="1"/>
  <c r="E38" i="7" s="1"/>
  <c r="F38" i="7" s="1"/>
  <c r="G38" i="7" s="1"/>
  <c r="H38" i="7" s="1"/>
  <c r="I38" i="7" s="1"/>
  <c r="F6" i="6"/>
  <c r="C29" i="5"/>
  <c r="C30" i="5"/>
  <c r="C31" i="5"/>
  <c r="G77" i="5"/>
  <c r="K84" i="1"/>
  <c r="K90" i="1" s="1"/>
  <c r="B34" i="1"/>
  <c r="B21" i="6"/>
  <c r="G25" i="5"/>
  <c r="G34" i="5" s="1"/>
  <c r="Q52" i="1"/>
  <c r="P52" i="1"/>
  <c r="D39" i="6"/>
  <c r="F32" i="7"/>
  <c r="G29" i="7"/>
  <c r="B43" i="6"/>
  <c r="P32" i="1"/>
  <c r="Q32" i="1"/>
  <c r="B81" i="5"/>
  <c r="C43" i="6" l="1"/>
  <c r="B47" i="6"/>
  <c r="B51" i="6" s="1"/>
  <c r="B24" i="3"/>
  <c r="B37" i="3"/>
  <c r="B38" i="3" s="1"/>
  <c r="H29" i="7"/>
  <c r="G32" i="7"/>
  <c r="C6" i="3"/>
  <c r="G36" i="5"/>
  <c r="H77" i="5" s="1"/>
  <c r="G35" i="5"/>
  <c r="B5" i="3"/>
  <c r="G81" i="5"/>
  <c r="Q34" i="1"/>
  <c r="P34" i="1"/>
  <c r="B21" i="3"/>
  <c r="B84" i="1"/>
  <c r="E39" i="6"/>
  <c r="C21" i="6"/>
  <c r="B25" i="6"/>
  <c r="B34" i="6" s="1"/>
  <c r="G6" i="6"/>
  <c r="B9" i="3" l="1"/>
  <c r="H81" i="5"/>
  <c r="B4" i="3"/>
  <c r="D21" i="6"/>
  <c r="C25" i="6"/>
  <c r="C34" i="6" s="1"/>
  <c r="C24" i="3"/>
  <c r="B36" i="6"/>
  <c r="B53" i="6" s="1"/>
  <c r="B61" i="6" s="1"/>
  <c r="B35" i="6"/>
  <c r="F39" i="6"/>
  <c r="Q84" i="1"/>
  <c r="C23" i="3"/>
  <c r="B88" i="1"/>
  <c r="C37" i="3" s="1"/>
  <c r="P84" i="1"/>
  <c r="H74" i="5"/>
  <c r="B15" i="3"/>
  <c r="B11" i="3"/>
  <c r="H49" i="5"/>
  <c r="H75" i="5"/>
  <c r="H56" i="5"/>
  <c r="B13" i="3"/>
  <c r="H80" i="5"/>
  <c r="H47" i="5"/>
  <c r="H62" i="5"/>
  <c r="H79" i="5"/>
  <c r="B10" i="3"/>
  <c r="H76" i="5"/>
  <c r="B16" i="3"/>
  <c r="B14" i="3"/>
  <c r="B12" i="3"/>
  <c r="G83" i="5"/>
  <c r="H72" i="5"/>
  <c r="B6" i="7"/>
  <c r="I29" i="7"/>
  <c r="I32" i="7" s="1"/>
  <c r="H32" i="7"/>
  <c r="D43" i="6"/>
  <c r="C47" i="6"/>
  <c r="C51" i="6" s="1"/>
  <c r="E43" i="6" l="1"/>
  <c r="D47" i="6"/>
  <c r="D51" i="6" s="1"/>
  <c r="C6" i="7"/>
  <c r="R84" i="1"/>
  <c r="C35" i="3"/>
  <c r="C36" i="3"/>
  <c r="B43" i="3"/>
  <c r="R88" i="1"/>
  <c r="R34" i="1"/>
  <c r="C39" i="3"/>
  <c r="R44" i="1"/>
  <c r="R60" i="1"/>
  <c r="B29" i="3"/>
  <c r="R9" i="1"/>
  <c r="C8" i="3"/>
  <c r="R28" i="1"/>
  <c r="R52" i="1"/>
  <c r="R46" i="1"/>
  <c r="R56" i="1"/>
  <c r="R32" i="1"/>
  <c r="B28" i="3"/>
  <c r="R86" i="1"/>
  <c r="R87" i="1"/>
  <c r="B41" i="3"/>
  <c r="Q88" i="1"/>
  <c r="B33" i="3"/>
  <c r="R12" i="1"/>
  <c r="P88" i="1"/>
  <c r="B44" i="3"/>
  <c r="R82" i="1"/>
  <c r="C40" i="3"/>
  <c r="R20" i="1"/>
  <c r="G39" i="6"/>
  <c r="C35" i="6"/>
  <c r="C36" i="6" s="1"/>
  <c r="C53" i="6" s="1"/>
  <c r="C61" i="6" s="1"/>
  <c r="G92" i="5"/>
  <c r="G88" i="5"/>
  <c r="B18" i="3" s="1"/>
  <c r="G98" i="5"/>
  <c r="E21" i="6"/>
  <c r="D25" i="6"/>
  <c r="D34" i="6" s="1"/>
  <c r="C38" i="3"/>
  <c r="B48" i="3" l="1"/>
  <c r="D6" i="7"/>
  <c r="D35" i="6"/>
  <c r="D36" i="6" s="1"/>
  <c r="D53" i="6" s="1"/>
  <c r="D61" i="6" s="1"/>
  <c r="B39" i="7"/>
  <c r="F21" i="6"/>
  <c r="E25" i="6"/>
  <c r="E34" i="6" s="1"/>
  <c r="C41" i="3"/>
  <c r="B50" i="3"/>
  <c r="F43" i="6"/>
  <c r="E47" i="6"/>
  <c r="E51" i="6" s="1"/>
  <c r="C39" i="7" l="1"/>
  <c r="E6" i="7"/>
  <c r="E35" i="6"/>
  <c r="E36" i="6"/>
  <c r="E53" i="6" s="1"/>
  <c r="E61" i="6" s="1"/>
  <c r="G43" i="6"/>
  <c r="F47" i="6"/>
  <c r="F51" i="6" s="1"/>
  <c r="G21" i="6"/>
  <c r="F25" i="6"/>
  <c r="F34" i="6" s="1"/>
  <c r="D39" i="7" l="1"/>
  <c r="B43" i="7"/>
  <c r="G47" i="6"/>
  <c r="G51" i="6" s="1"/>
  <c r="F6" i="7"/>
  <c r="B21" i="7"/>
  <c r="G25" i="6"/>
  <c r="G34" i="6" s="1"/>
  <c r="F35" i="6"/>
  <c r="F36" i="6" s="1"/>
  <c r="F53" i="6" s="1"/>
  <c r="F61" i="6" s="1"/>
  <c r="G35" i="6" l="1"/>
  <c r="G36" i="6"/>
  <c r="G53" i="6" s="1"/>
  <c r="G61" i="6" s="1"/>
  <c r="C21" i="7"/>
  <c r="B25" i="7"/>
  <c r="B34" i="7" s="1"/>
  <c r="E39" i="7"/>
  <c r="C43" i="7"/>
  <c r="B47" i="7"/>
  <c r="B51" i="7" s="1"/>
  <c r="G6" i="7"/>
  <c r="H6" i="7" l="1"/>
  <c r="B35" i="7"/>
  <c r="B36" i="7"/>
  <c r="B53" i="7" s="1"/>
  <c r="B61" i="7" s="1"/>
  <c r="D43" i="7"/>
  <c r="C47" i="7"/>
  <c r="C51" i="7" s="1"/>
  <c r="D21" i="7"/>
  <c r="C25" i="7"/>
  <c r="C34" i="7" s="1"/>
  <c r="F39" i="7"/>
  <c r="G39" i="7" l="1"/>
  <c r="E43" i="7"/>
  <c r="D47" i="7"/>
  <c r="D51" i="7" s="1"/>
  <c r="I6" i="7"/>
  <c r="C35" i="7"/>
  <c r="C36" i="7"/>
  <c r="C53" i="7" s="1"/>
  <c r="C61" i="7" s="1"/>
  <c r="E21" i="7"/>
  <c r="D25" i="7"/>
  <c r="D34" i="7" s="1"/>
  <c r="D36" i="7" l="1"/>
  <c r="D53" i="7" s="1"/>
  <c r="D61" i="7" s="1"/>
  <c r="D35" i="7"/>
  <c r="F21" i="7"/>
  <c r="E25" i="7"/>
  <c r="E34" i="7" s="1"/>
  <c r="H39" i="7"/>
  <c r="F43" i="7"/>
  <c r="E47" i="7"/>
  <c r="E51" i="7" s="1"/>
  <c r="E36" i="7" l="1"/>
  <c r="E53" i="7" s="1"/>
  <c r="E61" i="7" s="1"/>
  <c r="E35" i="7"/>
  <c r="G21" i="7"/>
  <c r="F25" i="7"/>
  <c r="F34" i="7" s="1"/>
  <c r="I39" i="7"/>
  <c r="G43" i="7"/>
  <c r="F47" i="7"/>
  <c r="F51" i="7" s="1"/>
  <c r="F35" i="7" l="1"/>
  <c r="F36" i="7"/>
  <c r="F53" i="7" s="1"/>
  <c r="F61" i="7" s="1"/>
  <c r="H43" i="7"/>
  <c r="G47" i="7"/>
  <c r="G51" i="7" s="1"/>
  <c r="H21" i="7"/>
  <c r="G25" i="7"/>
  <c r="G34" i="7" s="1"/>
  <c r="I43" i="7" l="1"/>
  <c r="I47" i="7" s="1"/>
  <c r="I51" i="7" s="1"/>
  <c r="H47" i="7"/>
  <c r="H51" i="7" s="1"/>
  <c r="G35" i="7"/>
  <c r="G36" i="7"/>
  <c r="G53" i="7" s="1"/>
  <c r="G61" i="7" s="1"/>
  <c r="I21" i="7"/>
  <c r="I25" i="7" s="1"/>
  <c r="I34" i="7" s="1"/>
  <c r="H25" i="7"/>
  <c r="H34" i="7" s="1"/>
  <c r="H35" i="7" l="1"/>
  <c r="H36" i="7"/>
  <c r="H53" i="7" s="1"/>
  <c r="H61" i="7" s="1"/>
  <c r="I35" i="7"/>
  <c r="I36" i="7" s="1"/>
  <c r="I53" i="7" s="1"/>
  <c r="I61" i="7" s="1"/>
  <c r="B49" i="3" s="1"/>
  <c r="B4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C00-000001000000}">
      <text>
        <r>
          <rPr>
            <sz val="10"/>
            <color indexed="8"/>
            <rFont val="Arial"/>
            <family val="2"/>
          </rPr>
          <t>Only fill in the orange shaded area only.</t>
        </r>
      </text>
    </comment>
    <comment ref="B9" authorId="0" shapeId="0" xr:uid="{00000000-0006-0000-0C00-000002000000}">
      <text>
        <r>
          <rPr>
            <sz val="10"/>
            <color indexed="8"/>
            <rFont val="Arial"/>
            <family val="2"/>
          </rPr>
          <t>EDA:
Only fill in in the orange shaded areas.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F00-000001000000}">
      <text>
        <r>
          <rPr>
            <sz val="10"/>
            <color indexed="8"/>
            <rFont val="Arial"/>
            <family val="2"/>
          </rPr>
          <t>Only insert the orange shaded area only.</t>
        </r>
      </text>
    </comment>
  </commentList>
</comments>
</file>

<file path=xl/sharedStrings.xml><?xml version="1.0" encoding="utf-8"?>
<sst xmlns="http://schemas.openxmlformats.org/spreadsheetml/2006/main" count="2713" uniqueCount="1225">
  <si>
    <t>Total number of units proposed:</t>
  </si>
  <si>
    <t>Housing Type:</t>
  </si>
  <si>
    <t>The type of permanent housing to be constructed or preserved is:</t>
  </si>
  <si>
    <t>Self-Help/Housing Cooperative</t>
  </si>
  <si>
    <t>Single Family Home</t>
  </si>
  <si>
    <t>One or Two Story Garden</t>
  </si>
  <si>
    <t>Detached 2, 3, or 4 Family</t>
  </si>
  <si>
    <t>Two or More Story with an Elevator</t>
  </si>
  <si>
    <t># of Stories:</t>
  </si>
  <si>
    <t xml:space="preserve">Single Room Occupancy </t>
  </si>
  <si>
    <t>Minimum Age:</t>
  </si>
  <si>
    <t>Manufactured Housing</t>
  </si>
  <si>
    <t>Condominium</t>
  </si>
  <si>
    <t>Other:</t>
  </si>
  <si>
    <t xml:space="preserve">D.                </t>
  </si>
  <si>
    <t>Unit Type</t>
  </si>
  <si>
    <t>Average Size (sq.ft.)</t>
  </si>
  <si>
    <t>Maximum Rent
(per unit)</t>
  </si>
  <si>
    <t>Maximum Income of Tenant and % of Median Income</t>
  </si>
  <si>
    <t>0 BR</t>
  </si>
  <si>
    <t>1 BR</t>
  </si>
  <si>
    <t>2 BR</t>
  </si>
  <si>
    <t>3 BR</t>
  </si>
  <si>
    <t>4 BR</t>
  </si>
  <si>
    <t>SECTION III</t>
  </si>
  <si>
    <t>APPLICANT CERTIFICATION AND COMMITMENT OF RESPONSIBILITY</t>
  </si>
  <si>
    <t>(applicant name)</t>
  </si>
  <si>
    <t>Signature</t>
  </si>
  <si>
    <t>Date</t>
  </si>
  <si>
    <t>Typed or Printed Name</t>
  </si>
  <si>
    <t>Typed or Printed Title</t>
  </si>
  <si>
    <t>Please submit the following with all applications:</t>
  </si>
  <si>
    <t xml:space="preserve">1) </t>
  </si>
  <si>
    <t>A cover letter briefly stating the nature of the proposed project and the type and amount of funding being requested.</t>
  </si>
  <si>
    <t xml:space="preserve">2) </t>
  </si>
  <si>
    <t xml:space="preserve">3) </t>
  </si>
  <si>
    <t>All applicable application attachments, including the Application Checklist.</t>
  </si>
  <si>
    <t>SECTION IV</t>
  </si>
  <si>
    <t>APPLICANT INFORMATION</t>
  </si>
  <si>
    <t>Applicant is the current owner and will retain ownership.</t>
  </si>
  <si>
    <t>Applicant is the project developer and will be part of the final ownership entity for the project.</t>
  </si>
  <si>
    <t>General Partnership</t>
  </si>
  <si>
    <t>Nonprofit Organization</t>
  </si>
  <si>
    <t>Corporation</t>
  </si>
  <si>
    <t>Limited Partnership</t>
  </si>
  <si>
    <t>Joint Venture</t>
  </si>
  <si>
    <t>Local Government</t>
  </si>
  <si>
    <t>Other</t>
  </si>
  <si>
    <t>C.</t>
  </si>
  <si>
    <t>D.</t>
  </si>
  <si>
    <t>Nonprofit</t>
  </si>
  <si>
    <t>For profit</t>
  </si>
  <si>
    <t>E.</t>
  </si>
  <si>
    <t>F.</t>
  </si>
  <si>
    <t>G.</t>
  </si>
  <si>
    <t>H.</t>
  </si>
  <si>
    <t>I.</t>
  </si>
  <si>
    <t>J.</t>
  </si>
  <si>
    <t>K.</t>
  </si>
  <si>
    <t>SECTION V</t>
  </si>
  <si>
    <t>THE DEVELOPMENT TEAM</t>
  </si>
  <si>
    <t>Developer:</t>
  </si>
  <si>
    <t>Owner:</t>
  </si>
  <si>
    <t>Architect:</t>
  </si>
  <si>
    <t>General Contractor:</t>
  </si>
  <si>
    <t>Property Management Company</t>
  </si>
  <si>
    <t>SECTION VI</t>
  </si>
  <si>
    <t>HOUSING NEED AND DEMAND</t>
  </si>
  <si>
    <t>Census Place:</t>
  </si>
  <si>
    <t>% of families at or below the poverty level:</t>
  </si>
  <si>
    <t>%</t>
  </si>
  <si>
    <t>% of RENTER households in the Very Low-Income group:</t>
  </si>
  <si>
    <t>(Source: http://socds.huduser.org)</t>
  </si>
  <si>
    <t>Home Investment Partnerships (HOME) Program</t>
  </si>
  <si>
    <t>APPLICATION FOR HOME FUNDS and CHDO CERTIFICATION (Exhibit B)</t>
  </si>
  <si>
    <t>NOTE: ONLY the Riverside County Board of Supervisors can commit HOME funds.</t>
  </si>
  <si>
    <t>City</t>
  </si>
  <si>
    <t>Community Housing Development Organization (CHDO)</t>
  </si>
  <si>
    <t>(include resident manager's unit)</t>
  </si>
  <si>
    <t>Total number of units to be constructed. (listed in Section II-B)</t>
  </si>
  <si>
    <t>Total number of restricted HOME-Assisted units.</t>
  </si>
  <si>
    <t>No. of HOME-Assisted Units</t>
  </si>
  <si>
    <t>assumes the responsibilities specified in the HOME regulations and certifies that:</t>
  </si>
  <si>
    <t>COMMUNITY HOUSING DEVELOPMENT ORGANIZATIONS</t>
  </si>
  <si>
    <r>
      <t xml:space="preserve">Census Information. </t>
    </r>
    <r>
      <rPr>
        <sz val="11"/>
        <rFont val="Times New Roman"/>
        <family val="1"/>
      </rPr>
      <t>Provide the information requested below as reported in the most recent U.S. Census.</t>
    </r>
  </si>
  <si>
    <t>Total number of units that will be HOME-Assisted Units</t>
  </si>
  <si>
    <t xml:space="preserve">Total square footage of HOME units </t>
  </si>
  <si>
    <t>What is the land use designation for the site and surrounding neighborhood contained within the local jurisdiction’s general plan?</t>
  </si>
  <si>
    <t>What are the uses of immediately adjacent properties?</t>
  </si>
  <si>
    <t>Occupancy of HOME-restricted Units</t>
  </si>
  <si>
    <r>
      <t xml:space="preserve">Check below and include evidence of site control. Label as </t>
    </r>
    <r>
      <rPr>
        <b/>
        <sz val="11"/>
        <color indexed="12"/>
        <rFont val="Times New Roman"/>
        <family val="1"/>
      </rPr>
      <t>Attachment 23 - "Evidence of Site Control.”</t>
    </r>
  </si>
  <si>
    <t>List Below All Projected Sources Required To Complete Construction</t>
  </si>
  <si>
    <t>List Below All Projected Sources of Funds, Including Grants, Land Donations, deferred fees, owner equity, etc.</t>
  </si>
  <si>
    <t>SECTION XVII</t>
  </si>
  <si>
    <t>SECTION XVIII</t>
  </si>
  <si>
    <t>PROJECT EVALUATION</t>
  </si>
  <si>
    <t>AHP</t>
  </si>
  <si>
    <t>% of All public financing including HOME</t>
  </si>
  <si>
    <t>Minimum # HOME units</t>
  </si>
  <si>
    <t>HOME Funds requested</t>
  </si>
  <si>
    <t>% of HOME Funds to TDC</t>
  </si>
  <si>
    <t>CHDO Documentation and Financials</t>
  </si>
  <si>
    <t>CHDO By-Laws</t>
  </si>
  <si>
    <t>CHDO Articles of Corporation</t>
  </si>
  <si>
    <t>CHDO - California Franchise Tax Board Exemption</t>
  </si>
  <si>
    <t>CHDO - Secretary of State of California Certification</t>
  </si>
  <si>
    <t>CHDO - Tenant Participation Plan</t>
  </si>
  <si>
    <t>CHDO - Charter</t>
  </si>
  <si>
    <t>CHDO - IRS Exemption Letters</t>
  </si>
  <si>
    <t>EXHIBIT B – CHDO CERTIFICATION</t>
  </si>
  <si>
    <t>Yes, I wish to apply for CHDO certification/Re-certification</t>
  </si>
  <si>
    <t>No, I do not wish to apply for CHDO certification</t>
  </si>
  <si>
    <t>A.  LEGAL STATUS</t>
  </si>
  <si>
    <t>The nonprofit organization is organized under State or Local laws, as evidenced by:</t>
  </si>
  <si>
    <t>Page No.:</t>
  </si>
  <si>
    <t>Paragraph No.:</t>
  </si>
  <si>
    <t>Charter; OR</t>
  </si>
  <si>
    <t>Articles of Incorporation</t>
  </si>
  <si>
    <t>II.</t>
  </si>
  <si>
    <t>No part of its net earnings inure to the benefit of any member, founder, contributor, or individual, as evidenced by:</t>
  </si>
  <si>
    <t>III.</t>
  </si>
  <si>
    <t>Has a tax exemption ruling from the Internal Revenue Service (IRS) under Section 501 (c)(3) or (4) of the Internal Revenue Code of 1986, as evidenced by:</t>
  </si>
  <si>
    <t>a 501 (c) (3) Certificate from the IRS</t>
  </si>
  <si>
    <t>a 501 (c) (4) Certificate from the IRS</t>
  </si>
  <si>
    <t>IV.</t>
  </si>
  <si>
    <t>Has among its purposes the provision of decent housing that is affordable to low-and moderate-income people, as evidenced by a statement in the organization's:</t>
  </si>
  <si>
    <t>Charter;</t>
  </si>
  <si>
    <t>Articles of Incorporation;</t>
  </si>
  <si>
    <t>By-laws; OR</t>
  </si>
  <si>
    <t>Resolution</t>
  </si>
  <si>
    <t>B.   CAPACITY</t>
  </si>
  <si>
    <t>Conforms to the financial accountability standards of 24 CFR 84.21, "Standards for Financial Management Systems,"  as evidenced by:</t>
  </si>
  <si>
    <t>a notarized statement by the President, or CFO of the organization</t>
  </si>
  <si>
    <t>a certification from a Certified Public Accountant; OR</t>
  </si>
  <si>
    <t>a HUD approved audit summary</t>
  </si>
  <si>
    <t>Has a demonstrated capacity for carrying out activities assisted with HOME funds, as evidenced by:</t>
  </si>
  <si>
    <t>contract(s) with consultant firms or individuals who have housing experience similar to projects to be assisted with HOME funds, to train appropriate key staff of the organization</t>
  </si>
  <si>
    <t>Has a history of serving the community within which housing to be assisted with HOME funds is to be located, as evidenced by:</t>
  </si>
  <si>
    <t>a statement that documents at least one year of experience in serving the community (SEE NOTE BELOW), OR</t>
  </si>
  <si>
    <t>for newly created organizations formed by local churches, service or community organizations, a statement that documents that its parent organization has at least one year experience in serving the community</t>
  </si>
  <si>
    <t>C. ORGANIZATIONAL STRUCTURE</t>
  </si>
  <si>
    <t>Maintains at least one-third of its governing board's membership for residents of low-income neighborhoods, other low-income community residents, or elected   representatives of low-income neighborhood organizations as evidenced by the organization's:</t>
  </si>
  <si>
    <t xml:space="preserve">Provides a formal process for low-income, program beneficiaries to advise the organization in all of its decision regarding the design, sitting, development, and management of all affordable housing projects, as evidenced by: </t>
  </si>
  <si>
    <t>a written statement of operating procedures approved by the governing body</t>
  </si>
  <si>
    <t>Articles of Incorporation; OR</t>
  </si>
  <si>
    <t>By-laws</t>
  </si>
  <si>
    <t>D.   RELATIONSHIP WITH FOR-PROFIT ENTITIES</t>
  </si>
  <si>
    <t>The CHDO is not controlled, nor receives direction from individuals, or entities seeking profit from the organization, as evidenced by:</t>
  </si>
  <si>
    <t>Memorandum of Understanding (MOU)</t>
  </si>
  <si>
    <t xml:space="preserve">A Community Housing Development Organization may be sponsored or created by a for-profit entity, however: </t>
  </si>
  <si>
    <t>(A)</t>
  </si>
  <si>
    <t>the for-profit entity's primary purpose does not include the development or management of housing, as evidenced:</t>
  </si>
  <si>
    <t>in the for-profit organization’s By-Laws:</t>
  </si>
  <si>
    <t>AND</t>
  </si>
  <si>
    <t>(B)</t>
  </si>
  <si>
    <t>the CHDO is free to contract for goods and services from vendor(s)  of its own choosing, as evidenced in the CHDO's:</t>
  </si>
  <si>
    <t>E. GEOGRAPHICAL AREA OF SERVICE</t>
  </si>
  <si>
    <t>Indicate the geographical area for which you wish to be CHDO-certified.  Defined service area is shown in the CHDO’s:</t>
  </si>
  <si>
    <t>Resolution; OR</t>
  </si>
  <si>
    <t>If your current Board composition in Section F(VI), of this Exhibit "B", are from outside of Riverside County, please address how your organization would satisfy Section C.</t>
  </si>
  <si>
    <t>F. OTHER DOCUMENTATIONS</t>
  </si>
  <si>
    <t>Submit a copy of Internal Revenue Service Exemption Letter dated no more than 12 months prior to the date of this Application.</t>
  </si>
  <si>
    <t>% of RENTER households in the 0-30% income group with any housing problem: (cost burden greater than 30% of its income and/or overcrowding and/or without complete kitchen or plumbing facilities)</t>
  </si>
  <si>
    <t xml:space="preserve">4) </t>
  </si>
  <si>
    <t>% of OWNER households in the Very Low-Income group:</t>
  </si>
  <si>
    <t>Current vacancy rates for rental housing in the market area:</t>
  </si>
  <si>
    <t>Current vacancy rates for ownership housing in the market area:</t>
  </si>
  <si>
    <t>Current median rent in the market area:</t>
  </si>
  <si>
    <t>Current median sales price in the market area:</t>
  </si>
  <si>
    <t xml:space="preserve">5) </t>
  </si>
  <si>
    <t xml:space="preserve">6) </t>
  </si>
  <si>
    <t>SECTION VII</t>
  </si>
  <si>
    <t>THE PROJECT</t>
  </si>
  <si>
    <t>Type of Project Proposed</t>
  </si>
  <si>
    <t>Rehabilitation</t>
  </si>
  <si>
    <t>Acquisition/New Construction</t>
  </si>
  <si>
    <t>Acquisition/Rehabilitation</t>
  </si>
  <si>
    <t>Rehabilitation and Acquisition/Rehabilitation Projects</t>
  </si>
  <si>
    <t>Current Use:</t>
  </si>
  <si>
    <t>Site, Land, Building and Unit Information</t>
  </si>
  <si>
    <t>APN(s):</t>
  </si>
  <si>
    <t>Major Cross Streets:</t>
  </si>
  <si>
    <t>acres</t>
  </si>
  <si>
    <t>square feet</t>
  </si>
  <si>
    <t>Total Number of Buildings:</t>
  </si>
  <si>
    <t>Residential</t>
  </si>
  <si>
    <t>Community</t>
  </si>
  <si>
    <t>Family</t>
  </si>
  <si>
    <t>Senior</t>
  </si>
  <si>
    <t>Total #</t>
  </si>
  <si>
    <t>Area</t>
  </si>
  <si>
    <t>Mix:</t>
  </si>
  <si>
    <t>Efficiency</t>
  </si>
  <si>
    <t>sq.ft.</t>
  </si>
  <si>
    <t>One Bedroom</t>
  </si>
  <si>
    <t>Two Bedroom</t>
  </si>
  <si>
    <t>Three Bedroom</t>
  </si>
  <si>
    <t>Four Bedroom</t>
  </si>
  <si>
    <t xml:space="preserve">Manager's Unit </t>
  </si>
  <si>
    <t>Total number of units (from Section II-B).</t>
  </si>
  <si>
    <t>Total community room square footage</t>
  </si>
  <si>
    <t>Total common space square footage (including manager’s unit)</t>
  </si>
  <si>
    <t>Total square footage of all project structures</t>
  </si>
  <si>
    <t>Sustainable building methods used:</t>
  </si>
  <si>
    <t>Provide vented kitchen range hoods to the exterior of the bldg in at least 80% of the units.</t>
  </si>
  <si>
    <t>Provide hard wiring for computers in each unit wired for telephones using CAT5e or better and a second network for television services using coaxial cable.</t>
  </si>
  <si>
    <t>Utilize materials that will increase energy efficiency by at least 15% (or 25% for rehabilitation project) above the Title 24 energy standards.</t>
  </si>
  <si>
    <t>Use of natural gas for space heating.</t>
  </si>
  <si>
    <t>Use of fluorescent light fixtures for at least 75% of light fixtures or compatible energy-lighting for the project’s total lighting throughout compliance period.</t>
  </si>
  <si>
    <t>Use of either of the following water conserving technologies: a) Flow restrictors on kitchen (2 gallons per minute) and bathroom toilets (1.5 gallons per minute) or b) dual flush toilets.</t>
  </si>
  <si>
    <t xml:space="preserve">7) </t>
  </si>
  <si>
    <t xml:space="preserve">8) </t>
  </si>
  <si>
    <t>Proposed length of affordability.</t>
  </si>
  <si>
    <t>Years</t>
  </si>
  <si>
    <t xml:space="preserve">9) </t>
  </si>
  <si>
    <t>SECTION VIII</t>
  </si>
  <si>
    <t>LOCAL APPROVALS &amp; DEVELOPMENT TIMETABLE</t>
  </si>
  <si>
    <t>Local Approvals Required</t>
  </si>
  <si>
    <t>Actual Approval Date</t>
  </si>
  <si>
    <t>Estimated Approval Date</t>
  </si>
  <si>
    <t>Negative Declaration under CEQA</t>
  </si>
  <si>
    <t>General Plan Amendment</t>
  </si>
  <si>
    <t>Article 34 of State Constitution</t>
  </si>
  <si>
    <t xml:space="preserve">Site Plan </t>
  </si>
  <si>
    <t>Design Review</t>
  </si>
  <si>
    <t>Conditional Use Permit</t>
  </si>
  <si>
    <t>Variance Approval</t>
  </si>
  <si>
    <t>Zone Change</t>
  </si>
  <si>
    <t>Zoning Designation</t>
  </si>
  <si>
    <t>Current Zoning Designation</t>
  </si>
  <si>
    <r>
      <t xml:space="preserve">If answer is "yes" applicant must provide a formal certification concerning all government assistance to be provided for the project and that the HOME subsidy is not greater than necessary to provide affordable housing when combining HOME assistance with other funds.  And if no such other assistance (other than HOME funds) is to be provided, the application should clearly state that.  Applicant should also certify that if other government assistance is sought or obtained in the future, the County will be promptly notified.  For applicant seeking LIHTC, AHP or other funds, submit a copy of the grant/loan application and any amendment to the Agency. Attach and label as </t>
    </r>
    <r>
      <rPr>
        <b/>
        <sz val="11"/>
        <color indexed="12"/>
        <rFont val="Times New Roman"/>
        <family val="1"/>
      </rPr>
      <t>Attachment 32 - "Project Evaluation.”</t>
    </r>
  </si>
  <si>
    <r>
      <t xml:space="preserve">Describe procedures to be employed for marketing the project to prospective tenants/owners.  What advertising methods will be used?  Describe proposed efforts to reach out to low income and minority households. Label as </t>
    </r>
    <r>
      <rPr>
        <b/>
        <sz val="11"/>
        <color indexed="12"/>
        <rFont val="Times New Roman"/>
        <family val="1"/>
      </rPr>
      <t>Attachment 30 - “Affirmative Marketing Plan.”</t>
    </r>
  </si>
  <si>
    <r>
      <t xml:space="preserve">Submit evidence of all commitments and label as </t>
    </r>
    <r>
      <rPr>
        <b/>
        <sz val="11"/>
        <color indexed="12"/>
        <rFont val="Times New Roman"/>
        <family val="1"/>
      </rPr>
      <t>Attachment 25 - “Letters Of Support From Construction Funding Sources.”</t>
    </r>
    <r>
      <rPr>
        <sz val="11"/>
        <rFont val="Times New Roman"/>
        <family val="1"/>
      </rPr>
      <t xml:space="preserve"> The commitment letters shall show all terms and conditions.</t>
    </r>
  </si>
  <si>
    <r>
      <t xml:space="preserve">Provide evidence of community support. Label as </t>
    </r>
    <r>
      <rPr>
        <b/>
        <sz val="11"/>
        <color indexed="12"/>
        <rFont val="Times New Roman"/>
        <family val="1"/>
      </rPr>
      <t>Attachment 24 - “Evidence of Community Support."</t>
    </r>
  </si>
  <si>
    <r>
      <t xml:space="preserve">Provide a Flood Insurance Rate Map (FIRM) printout. Outline project site on map. Provide a printout of map panel (typically bottom right corner) showing panel number. Label as </t>
    </r>
    <r>
      <rPr>
        <b/>
        <sz val="11"/>
        <color indexed="12"/>
        <rFont val="Times New Roman"/>
        <family val="1"/>
      </rPr>
      <t>Attachment 22 - “FEMA Flood Insurance Rate Map.”</t>
    </r>
  </si>
  <si>
    <r>
      <t xml:space="preserve">If yes, describe their number, condition, occupancy, and proposed course of action.
Include all information and label as </t>
    </r>
    <r>
      <rPr>
        <b/>
        <sz val="11"/>
        <color indexed="12"/>
        <rFont val="Times New Roman"/>
        <family val="1"/>
      </rPr>
      <t>Attachment 20 - “Existing Structures.”</t>
    </r>
  </si>
  <si>
    <r>
      <t xml:space="preserve">Proposed sales price and how were these determined (For non-rental projects only). Label as </t>
    </r>
    <r>
      <rPr>
        <b/>
        <sz val="11"/>
        <color indexed="12"/>
        <rFont val="Times New Roman"/>
        <family val="1"/>
      </rPr>
      <t>Attachment 17 - “Proposed Sale Price.”</t>
    </r>
  </si>
  <si>
    <r>
      <t xml:space="preserve">Submit a narrative on proposed project and proposed use of HOME funds. Be specific and provide a line-item breakdown of items to be paid with HOME funds. Label as </t>
    </r>
    <r>
      <rPr>
        <b/>
        <sz val="11"/>
        <color indexed="12"/>
        <rFont val="Times New Roman"/>
        <family val="1"/>
      </rPr>
      <t>Attachment 16 - “Project and Budget.”</t>
    </r>
  </si>
  <si>
    <r>
      <t xml:space="preserve">Submit site and unit layout and elevation in 8 1/2 x 11 paper. Include a narrative on development and unit amenities. Describe sustainable building methods and energy efficient systems proposed. Label section as </t>
    </r>
    <r>
      <rPr>
        <b/>
        <sz val="11"/>
        <color indexed="12"/>
        <rFont val="Times New Roman"/>
        <family val="1"/>
      </rPr>
      <t>Attachment 15 - “Architectural Layout and Project Amenities."</t>
    </r>
  </si>
  <si>
    <r>
      <t xml:space="preserve">The rehabilitation and/or the income and rent restrictions will cause the relocation of existing tenants. Applicants must submit an explanation of relocation requirements, a detailed Relocation Plan including a budget with an identified funding source, and submit all information and label as </t>
    </r>
    <r>
      <rPr>
        <b/>
        <sz val="11"/>
        <color indexed="12"/>
        <rFont val="Times New Roman"/>
        <family val="1"/>
      </rPr>
      <t>Attachment 13 - “Relocation Plan.”</t>
    </r>
  </si>
  <si>
    <t>Proposed Zoning Designation</t>
  </si>
  <si>
    <t>Land Use Designation</t>
  </si>
  <si>
    <t>North</t>
  </si>
  <si>
    <t>South</t>
  </si>
  <si>
    <t>West</t>
  </si>
  <si>
    <t>East</t>
  </si>
  <si>
    <t>Appraisal Completed</t>
  </si>
  <si>
    <t>Yes</t>
  </si>
  <si>
    <t>No</t>
  </si>
  <si>
    <t>Value:</t>
  </si>
  <si>
    <t>Existing Structures</t>
  </si>
  <si>
    <t>Are there existing structures on the site?</t>
  </si>
  <si>
    <t>Environmental Considerations</t>
  </si>
  <si>
    <t>Environmental Assessments</t>
  </si>
  <si>
    <t>Phase One Environmental Site Assessment:</t>
  </si>
  <si>
    <t>Date of Report</t>
  </si>
  <si>
    <t>Phase One Archaeological/Cultural Resources Assessment Survey:</t>
  </si>
  <si>
    <t xml:space="preserve">Soil Reports Completed: </t>
  </si>
  <si>
    <t>For a Referral List for Historical Resources Consultants, contact:</t>
  </si>
  <si>
    <t>Topography</t>
  </si>
  <si>
    <t>What is the site topography?</t>
  </si>
  <si>
    <t>Floodplain</t>
  </si>
  <si>
    <t>Is the site in a floodplain?</t>
  </si>
  <si>
    <t>Useful resource links below:</t>
  </si>
  <si>
    <t>FEMA Map Service Center</t>
  </si>
  <si>
    <t>Riverside Land Management System</t>
  </si>
  <si>
    <t>Riverside County Flood Control</t>
  </si>
  <si>
    <t>Riverside County Flood Control - Flood Determination Application</t>
  </si>
  <si>
    <t>100 Year</t>
  </si>
  <si>
    <t>500 Year</t>
  </si>
  <si>
    <t>Development Timetable</t>
  </si>
  <si>
    <t>Actual (A)  or Scheduled (S)</t>
  </si>
  <si>
    <t>Month</t>
  </si>
  <si>
    <t>Year</t>
  </si>
  <si>
    <t>A/S</t>
  </si>
  <si>
    <t>SITE</t>
  </si>
  <si>
    <t>Environmental Review Completed</t>
  </si>
  <si>
    <t>Site Acquired</t>
  </si>
  <si>
    <t>LOCAL PERMITS</t>
  </si>
  <si>
    <t>Variance</t>
  </si>
  <si>
    <t>Site Plan Review</t>
  </si>
  <si>
    <t>Grading Permit</t>
  </si>
  <si>
    <t>Building Permit</t>
  </si>
  <si>
    <t>CONSTRUCTION FINANCING</t>
  </si>
  <si>
    <t>Loan Application</t>
  </si>
  <si>
    <t>Enforceable Commitment</t>
  </si>
  <si>
    <t>Closing and Disbursement</t>
  </si>
  <si>
    <t>PERMANENT FINANCING</t>
  </si>
  <si>
    <t>OTHER LOANS AND GRANTS</t>
  </si>
  <si>
    <t xml:space="preserve">Type and Source: </t>
  </si>
  <si>
    <t>Application</t>
  </si>
  <si>
    <t>Closing or Award</t>
  </si>
  <si>
    <t>Construction Completion</t>
  </si>
  <si>
    <t>Placed In Service</t>
  </si>
  <si>
    <t>SECTION IX</t>
  </si>
  <si>
    <t>SITE CONTROL</t>
  </si>
  <si>
    <t>Exp. Date</t>
  </si>
  <si>
    <t>Executed option contract to purchase or lease the site.</t>
  </si>
  <si>
    <t>A contract for sale or Other Enforceable Agreement for the Acquisition of the Property.</t>
  </si>
  <si>
    <t>Long-term leasehold.</t>
  </si>
  <si>
    <t>A Deed listing your organization as the owner and a copy of title policy.</t>
  </si>
  <si>
    <t>SECTION X</t>
  </si>
  <si>
    <t>COMMUNITY SUPPORT</t>
  </si>
  <si>
    <t>SECTION XI</t>
  </si>
  <si>
    <t xml:space="preserve">PROJECT FINANCING </t>
  </si>
  <si>
    <t>(ALL SOURCES OF FUNDS - BOTH PRIVATE AND PUBLIC)</t>
  </si>
  <si>
    <t>Construction Financing</t>
  </si>
  <si>
    <t>Term in Months</t>
  </si>
  <si>
    <t>Interest Rate (%)</t>
  </si>
  <si>
    <t>Amount of Funds</t>
  </si>
  <si>
    <t>Total Funds For Construction</t>
  </si>
  <si>
    <t>Lender/Source</t>
  </si>
  <si>
    <t>Contact Name</t>
  </si>
  <si>
    <t>Street Address</t>
  </si>
  <si>
    <t>City, State, Zip</t>
  </si>
  <si>
    <t>Phone/Email</t>
  </si>
  <si>
    <t>Type of Financing</t>
  </si>
  <si>
    <t>Committed</t>
  </si>
  <si>
    <t>Permanent Financing</t>
  </si>
  <si>
    <t>Total Permanent Financing</t>
  </si>
  <si>
    <t>Total Tax Credit Equity</t>
  </si>
  <si>
    <t>Total Sources of Project Funds</t>
  </si>
  <si>
    <t>State prevailing wage / Davis Bacon wage requirements</t>
  </si>
  <si>
    <t>State prevailing wage:</t>
  </si>
  <si>
    <t>Davis Bacon wage:</t>
  </si>
  <si>
    <t>SECTION XII</t>
  </si>
  <si>
    <t xml:space="preserve">USES OF FUNDS </t>
  </si>
  <si>
    <t>Financing Plan and Proforma</t>
  </si>
  <si>
    <t>Income Information</t>
  </si>
  <si>
    <t>Rental Subsidy Income/Operating Subsidy, if any.</t>
  </si>
  <si>
    <t xml:space="preserve">Number of units receiving assistance </t>
  </si>
  <si>
    <t xml:space="preserve">Length of contract (years) </t>
  </si>
  <si>
    <t xml:space="preserve">Expiration date of contract </t>
  </si>
  <si>
    <t>Total Projected Annual Rental Subsidy</t>
  </si>
  <si>
    <t>Monthly Resident Utility Allowance by Unit Size</t>
  </si>
  <si>
    <t>SECTION XIII</t>
  </si>
  <si>
    <t>SUBSIDIES</t>
  </si>
  <si>
    <t>Loan and Grant Subsidies</t>
  </si>
  <si>
    <t>Check all that apply.</t>
  </si>
  <si>
    <t>Description of Subsidy</t>
  </si>
  <si>
    <t>Loan</t>
  </si>
  <si>
    <t>Grant</t>
  </si>
  <si>
    <t>Amount</t>
  </si>
  <si>
    <t>Purpose</t>
  </si>
  <si>
    <t>HOME</t>
  </si>
  <si>
    <t>CDBG</t>
  </si>
  <si>
    <t>State</t>
  </si>
  <si>
    <t>Local</t>
  </si>
  <si>
    <t>Private</t>
  </si>
  <si>
    <t>Rent Subsidy Anticipated</t>
  </si>
  <si>
    <t>Percent of units affected, any rental subsidy expected to be available to the project.</t>
  </si>
  <si>
    <t>Specify Source</t>
  </si>
  <si>
    <t>Total Subsidy</t>
  </si>
  <si>
    <t>Approval Date</t>
  </si>
  <si>
    <t>Annual Subsidy</t>
  </si>
  <si>
    <t>Subsidized Units</t>
  </si>
  <si>
    <t>Term</t>
  </si>
  <si>
    <t>Pre-Existing Subsidies</t>
  </si>
  <si>
    <t>(Rehab and Acquisition/Rehab Only)</t>
  </si>
  <si>
    <t>Indicate the subsidy amount for any of the following currently utilized by the project.</t>
  </si>
  <si>
    <t>HUD Sections 8</t>
  </si>
  <si>
    <t>Will the subsidy continue?</t>
  </si>
  <si>
    <t>SECTION XIV</t>
  </si>
  <si>
    <t>MANAGEMENT PLAN</t>
  </si>
  <si>
    <t>SECTION XV</t>
  </si>
  <si>
    <t>AFFIRMATIVE MARKETING</t>
  </si>
  <si>
    <t>SECTION XVI</t>
  </si>
  <si>
    <t>GOVERNING BOARD ACTION</t>
  </si>
  <si>
    <r>
      <t>C.</t>
    </r>
    <r>
      <rPr>
        <b/>
        <sz val="12"/>
        <rFont val="Times New Roman"/>
        <family val="1"/>
      </rPr>
      <t/>
    </r>
  </si>
  <si>
    <r>
      <t>Seniors</t>
    </r>
    <r>
      <rPr>
        <u/>
        <sz val="12"/>
        <rFont val="Times New Roman"/>
        <family val="1"/>
      </rPr>
      <t/>
    </r>
  </si>
  <si>
    <t xml:space="preserve">Land Cost or Value </t>
  </si>
  <si>
    <t xml:space="preserve">Legal/Broker Fees </t>
  </si>
  <si>
    <t xml:space="preserve">Subtotal Land Cost or Value </t>
  </si>
  <si>
    <t xml:space="preserve">Demolition </t>
  </si>
  <si>
    <t xml:space="preserve">Off-Site Improvements </t>
  </si>
  <si>
    <t xml:space="preserve">Total Acquisition Cost </t>
  </si>
  <si>
    <t xml:space="preserve">Off-Site Work </t>
  </si>
  <si>
    <t xml:space="preserve">Structures </t>
  </si>
  <si>
    <t xml:space="preserve">General Requirements </t>
  </si>
  <si>
    <t xml:space="preserve">Contractor Overhead </t>
  </si>
  <si>
    <t xml:space="preserve">Contractor Profit </t>
  </si>
  <si>
    <t xml:space="preserve">General Liability Insurance </t>
  </si>
  <si>
    <t xml:space="preserve">Total Rehabilitation Costs </t>
  </si>
  <si>
    <t xml:space="preserve">Total New Construction Costs </t>
  </si>
  <si>
    <t xml:space="preserve">Design </t>
  </si>
  <si>
    <t xml:space="preserve">Supervision </t>
  </si>
  <si>
    <t xml:space="preserve">Subtotal Architectural Costs </t>
  </si>
  <si>
    <t xml:space="preserve">Survey &amp; engineering </t>
  </si>
  <si>
    <t xml:space="preserve">Total Architectural &amp; Engineering </t>
  </si>
  <si>
    <t xml:space="preserve">Const. Loan Interest (    %,  ___mos) </t>
  </si>
  <si>
    <t xml:space="preserve">Credit Enhance. &amp; Application Fee </t>
  </si>
  <si>
    <t xml:space="preserve">Taxes </t>
  </si>
  <si>
    <t xml:space="preserve">Insurance </t>
  </si>
  <si>
    <t xml:space="preserve">Title and Recording </t>
  </si>
  <si>
    <t xml:space="preserve">Total Const. Interest &amp; Fees </t>
  </si>
  <si>
    <t xml:space="preserve">Total Constr. Contingency </t>
  </si>
  <si>
    <t xml:space="preserve">Loan Origination Fee </t>
  </si>
  <si>
    <t xml:space="preserve">Credit Enhance. &amp; App. Fee </t>
  </si>
  <si>
    <t xml:space="preserve">Other______________________ </t>
  </si>
  <si>
    <t xml:space="preserve">Total Permanent Financing Costs </t>
  </si>
  <si>
    <t xml:space="preserve">Lender Legal Pd. by Applicant </t>
  </si>
  <si>
    <t xml:space="preserve">Other (Specify)_______________ </t>
  </si>
  <si>
    <t xml:space="preserve">Total Legal Fees </t>
  </si>
  <si>
    <t xml:space="preserve">Rent Reserves </t>
  </si>
  <si>
    <t xml:space="preserve">Appraisal costs </t>
  </si>
  <si>
    <t xml:space="preserve">TCAC App/Alloc/Monitor Fees </t>
  </si>
  <si>
    <t xml:space="preserve">Environmental Audit </t>
  </si>
  <si>
    <t xml:space="preserve">Permit Processing Fees </t>
  </si>
  <si>
    <t xml:space="preserve">Marketing </t>
  </si>
  <si>
    <t xml:space="preserve">Relocation Expenses </t>
  </si>
  <si>
    <t xml:space="preserve">Furnishings </t>
  </si>
  <si>
    <t xml:space="preserve">Market Study </t>
  </si>
  <si>
    <t xml:space="preserve">Total Other Costs </t>
  </si>
  <si>
    <t xml:space="preserve">Subtotal Project Cost </t>
  </si>
  <si>
    <t xml:space="preserve">Total Developer Costs </t>
  </si>
  <si>
    <t xml:space="preserve">TOTAL PROJECT COST </t>
  </si>
  <si>
    <t>Application Checklist</t>
  </si>
  <si>
    <t>Please submit required information where applicable to the proposed Project.  Label and tab each attachment with the designated checklist number. Place all attachments in checklist order.</t>
  </si>
  <si>
    <t>Cover Letter</t>
  </si>
  <si>
    <t>Attachments</t>
  </si>
  <si>
    <t>Corporation/Partnership Documentation</t>
  </si>
  <si>
    <t xml:space="preserve">a. </t>
  </si>
  <si>
    <t>Secretary of State Certificate</t>
  </si>
  <si>
    <t>Articles of Corporation</t>
  </si>
  <si>
    <t>By-Laws</t>
  </si>
  <si>
    <t>List of Members of Directors</t>
  </si>
  <si>
    <t xml:space="preserve">b. </t>
  </si>
  <si>
    <t>Partnership</t>
  </si>
  <si>
    <t>Partnership Agreement</t>
  </si>
  <si>
    <t>List of Partners</t>
  </si>
  <si>
    <t>Audited Financial</t>
  </si>
  <si>
    <t>Applicant References (Last Five years)</t>
  </si>
  <si>
    <t>List of References</t>
  </si>
  <si>
    <t>Audit Findings, Foreclosure or Default</t>
  </si>
  <si>
    <t>Staffing Descriptions</t>
  </si>
  <si>
    <t>Organizational Chart</t>
  </si>
  <si>
    <t>Applicant’s Disclosure Questionnaire</t>
  </si>
  <si>
    <t>Subcontractor Qualifications</t>
  </si>
  <si>
    <t>Developer</t>
  </si>
  <si>
    <t>Owner</t>
  </si>
  <si>
    <t xml:space="preserve">c. </t>
  </si>
  <si>
    <t>Architect</t>
  </si>
  <si>
    <t xml:space="preserve">d. </t>
  </si>
  <si>
    <t>General Contractor</t>
  </si>
  <si>
    <t xml:space="preserve">e. </t>
  </si>
  <si>
    <t>Marketing Study</t>
  </si>
  <si>
    <t>Neighborhood Amenities</t>
  </si>
  <si>
    <t>Neighborhood Map</t>
  </si>
  <si>
    <t xml:space="preserve">10) </t>
  </si>
  <si>
    <t xml:space="preserve">11) </t>
  </si>
  <si>
    <t>Relocation Plan</t>
  </si>
  <si>
    <t xml:space="preserve">12) </t>
  </si>
  <si>
    <t>Locational Map</t>
  </si>
  <si>
    <t>Plot Map</t>
  </si>
  <si>
    <t>Photographs</t>
  </si>
  <si>
    <t xml:space="preserve">13) </t>
  </si>
  <si>
    <t xml:space="preserve">14) </t>
  </si>
  <si>
    <t>Project and Budget</t>
  </si>
  <si>
    <t xml:space="preserve">15) </t>
  </si>
  <si>
    <t>Proposed Sale Price (For non-rental projects only)</t>
  </si>
  <si>
    <t xml:space="preserve">16) </t>
  </si>
  <si>
    <t>Local Government Approvals</t>
  </si>
  <si>
    <t xml:space="preserve">17) </t>
  </si>
  <si>
    <t>Appraisal</t>
  </si>
  <si>
    <t xml:space="preserve">18) </t>
  </si>
  <si>
    <t xml:space="preserve">19) </t>
  </si>
  <si>
    <t>Environmental Status</t>
  </si>
  <si>
    <t xml:space="preserve">20) </t>
  </si>
  <si>
    <t xml:space="preserve">21) </t>
  </si>
  <si>
    <t>Evidence of Site Control</t>
  </si>
  <si>
    <t xml:space="preserve">22) </t>
  </si>
  <si>
    <t>Evidence of Community Support</t>
  </si>
  <si>
    <t xml:space="preserve">23) </t>
  </si>
  <si>
    <t>Letters of Support from Construction Funding Sources</t>
  </si>
  <si>
    <t xml:space="preserve">24) </t>
  </si>
  <si>
    <t>Letters of Support from Permanent Funding Sources</t>
  </si>
  <si>
    <t xml:space="preserve">25) </t>
  </si>
  <si>
    <t xml:space="preserve">26) </t>
  </si>
  <si>
    <t>Monthly Resident Utility Allowance</t>
  </si>
  <si>
    <t xml:space="preserve">27) </t>
  </si>
  <si>
    <t>Management Plan and Tenant Selection Policy</t>
  </si>
  <si>
    <t xml:space="preserve">28) </t>
  </si>
  <si>
    <t>Affirmative Marketing Plan</t>
  </si>
  <si>
    <t xml:space="preserve">29) </t>
  </si>
  <si>
    <t>Governing Board Resolution</t>
  </si>
  <si>
    <r>
      <t xml:space="preserve">Financial Statements for the past </t>
    </r>
    <r>
      <rPr>
        <u/>
        <sz val="11"/>
        <rFont val="Times New Roman"/>
        <family val="1"/>
      </rPr>
      <t>Two</t>
    </r>
    <r>
      <rPr>
        <sz val="11"/>
        <rFont val="Times New Roman"/>
        <family val="1"/>
      </rPr>
      <t xml:space="preserve"> years</t>
    </r>
  </si>
  <si>
    <t>NOTE: Make full disclosure.  Add extra sheets (signed) if needed.  If you have no previous projects write by your name - "No prior experience”.</t>
  </si>
  <si>
    <t xml:space="preserve">             If there have been no occurrences of sales, foreclosure, write "none" in column 4.</t>
  </si>
  <si>
    <t xml:space="preserve">4)  </t>
  </si>
  <si>
    <t xml:space="preserve">Role and Interest: </t>
  </si>
  <si>
    <t>Sales, Foreclosures, Defaults, and Noncompliance:</t>
  </si>
  <si>
    <t>Year Participation</t>
  </si>
  <si>
    <t>Began:</t>
  </si>
  <si>
    <t>Ended:</t>
  </si>
  <si>
    <t xml:space="preserve">          </t>
  </si>
  <si>
    <t>(A) RDA Projects</t>
  </si>
  <si>
    <t>(B) Other Government-Assisted</t>
  </si>
  <si>
    <t>(C) Nongovernment- Assisted Projects</t>
  </si>
  <si>
    <t>     </t>
  </si>
  <si>
    <t xml:space="preserve">        </t>
  </si>
  <si>
    <t>PROJECT:</t>
  </si>
  <si>
    <t>  </t>
  </si>
  <si>
    <t>LOCATION:</t>
  </si>
  <si>
    <t>Role and Interest:     </t>
  </si>
  <si>
    <t>RDA:</t>
  </si>
  <si>
    <t>Began:     </t>
  </si>
  <si>
    <t>HOME:</t>
  </si>
  <si>
    <t>Ended:     </t>
  </si>
  <si>
    <t>TDC:</t>
  </si>
  <si>
    <t xml:space="preserve">Reference Name, address, </t>
  </si>
  <si>
    <t>TOTAL UNITS:</t>
  </si>
  <si>
    <r>
      <t>Signature(s):</t>
    </r>
    <r>
      <rPr>
        <u/>
        <sz val="10"/>
        <rFont val="Times New Roman"/>
        <family val="1"/>
      </rPr>
      <t xml:space="preserve"> </t>
    </r>
  </si>
  <si>
    <t>EXHIBIT C</t>
  </si>
  <si>
    <t>(Sample Resolution)</t>
  </si>
  <si>
    <t>Resolution No.________</t>
  </si>
  <si>
    <t>The Governing Board of</t>
  </si>
  <si>
    <t>(Title of Local Jurisdiction or non-profit organization)</t>
  </si>
  <si>
    <t>WHEREAS,</t>
  </si>
  <si>
    <t>IT IS NOW THEREFORE RESOLVED THAT:</t>
  </si>
  <si>
    <t>1)</t>
  </si>
  <si>
    <t>located in</t>
  </si>
  <si>
    <t>(program location).</t>
  </si>
  <si>
    <t>2)</t>
  </si>
  <si>
    <t>3)</t>
  </si>
  <si>
    <t>VOTE:</t>
  </si>
  <si>
    <t>ABSTAIN:</t>
  </si>
  <si>
    <r>
      <t xml:space="preserve">PASSED AND ADOPTED THIS </t>
    </r>
    <r>
      <rPr>
        <u/>
        <sz val="11"/>
        <rFont val="Times New Roman"/>
        <family val="1"/>
      </rPr>
      <t xml:space="preserve">          </t>
    </r>
    <r>
      <rPr>
        <sz val="11"/>
        <rFont val="Times New Roman"/>
        <family val="1"/>
      </rPr>
      <t xml:space="preserve">DAY OF </t>
    </r>
    <r>
      <rPr>
        <u/>
        <sz val="11"/>
        <rFont val="Times New Roman"/>
        <family val="1"/>
      </rPr>
      <t xml:space="preserve">                 </t>
    </r>
    <r>
      <rPr>
        <sz val="11"/>
        <rFont val="Times New Roman"/>
        <family val="1"/>
      </rPr>
      <t>, 20__, BY THE FOLLOWING</t>
    </r>
  </si>
  <si>
    <r>
      <t xml:space="preserve">AYES:  </t>
    </r>
    <r>
      <rPr>
        <u/>
        <sz val="12"/>
        <rFont val="Times New Roman"/>
        <family val="1"/>
      </rPr>
      <t xml:space="preserve">          </t>
    </r>
  </si>
  <si>
    <r>
      <t xml:space="preserve">NAYS: </t>
    </r>
    <r>
      <rPr>
        <u/>
        <sz val="12"/>
        <rFont val="Times New Roman"/>
        <family val="1"/>
      </rPr>
      <t xml:space="preserve">          </t>
    </r>
    <r>
      <rPr>
        <sz val="12"/>
        <rFont val="Times New Roman"/>
        <family val="1"/>
      </rPr>
      <t xml:space="preserve"> </t>
    </r>
  </si>
  <si>
    <r>
      <t xml:space="preserve">ABSENT:  </t>
    </r>
    <r>
      <rPr>
        <u/>
        <sz val="12"/>
        <rFont val="Times New Roman"/>
        <family val="1"/>
      </rPr>
      <t xml:space="preserve">          </t>
    </r>
  </si>
  <si>
    <t>The undersigned __________________________________________(Title of Officer) of the _____________________________________ (Name of Applicant)  therefore named does hereby attest and certify that the foregoing is a true and full copy of a resolution of the Governing Board adopted at a duly convened meeting on the date above-mentioned, which has not been altered, amended or repealed.</t>
  </si>
  <si>
    <t>Housing support services for special needs groups will be provided.</t>
  </si>
  <si>
    <t>Mobile Home Park</t>
  </si>
  <si>
    <t>Total New Construction Cost</t>
  </si>
  <si>
    <t>List all existing/planned affordable housing developments in the market area by identifying name and location, type of affordable project, existing or proposed, distance from project, population served, # of bedroom size, rent by unit size, and project amenities.</t>
  </si>
  <si>
    <t>Use of energy efficient appliances with the Energy Star rating (or equivalent) for all appliances, including refrigerators, dishwashers, washers and dryers (whether in units or in community laundry facilities), heating and cooling systems, including furnaces, and air conditioners that will be used in the development.</t>
  </si>
  <si>
    <t>FEMA Flood Insurance Rate Map</t>
  </si>
  <si>
    <t xml:space="preserve">30) </t>
  </si>
  <si>
    <t xml:space="preserve">31) </t>
  </si>
  <si>
    <t xml:space="preserve">32) </t>
  </si>
  <si>
    <t>Project Evaluation</t>
  </si>
  <si>
    <t>EXHIBIT D - LIST OF PREVIOUS HOUSING PROJECTS FOR THE PAST 5 YEARS</t>
  </si>
  <si>
    <t>Submit a copy of letter of good standing from the California Franchise Tax Board that is dated no more than 12 months.</t>
  </si>
  <si>
    <t>Submit a copy of your organizations’ most current annual operating budget, its last two years of audited financial statements, and CPA certification that the applicant is in compliance w/ OMB Circular A-133, single audit report.</t>
  </si>
  <si>
    <t>V.</t>
  </si>
  <si>
    <t>VI.</t>
  </si>
  <si>
    <t xml:space="preserve">For Board members residing in low-income neighborhoods in the community, submit evidence that the neighborhoods meet HUD definition that 51% or more of the residents are low-income. </t>
  </si>
  <si>
    <t>VII. CURRENT BOARD MEMBERS:</t>
  </si>
  <si>
    <t>Resident of a Low-Income Neighborhood in the Community</t>
  </si>
  <si>
    <t xml:space="preserve">Low Income Resident of Community </t>
  </si>
  <si>
    <t>Public Official or Employee (*see Note)</t>
  </si>
  <si>
    <t>Check boxes, if applicable</t>
  </si>
  <si>
    <t>Minimum 1/3rd (*see Note)</t>
  </si>
  <si>
    <t>Maximum 1/3rd</t>
  </si>
  <si>
    <t>Member Name:</t>
  </si>
  <si>
    <t>Employer:</t>
  </si>
  <si>
    <t>Address:</t>
  </si>
  <si>
    <t>Term Expires:</t>
  </si>
  <si>
    <t>Capacity:</t>
  </si>
  <si>
    <t>The information contained in this checklist refers to the definition of Community Housing Development Organizations (CHDOs) in Subpart A, Section 92.2 of the HOME Final Rule.  The checklist will be used by EDA to evaluate the documents HUD requires a non-profit to collect in order to certify the non-profit as a CHDO.</t>
  </si>
  <si>
    <t>NOTE:  The CHDO, or its parent organization must be able to show one year of serving the community from the date the participating jurisdiction provides HOME funds to the organization.  In the statement, the organization must describe its history (or its parent organization's history) of serving the community by describing activities which it provided (or its parent organization provided), such as:  (1) developing new housing, rehabilitating existing stock and managing housing stock or;  (2) delivering non-housing services that have had lasting benefits for the community, such as counseling, food relief, or child care facilities.  The statement must be signed by the president of the organization or by a HUD approved representative.</t>
  </si>
  <si>
    <t>Under the HOME program, for urban areas, the term, "community", is defined as one or several neighborhoods, a city, county, or metropolitan area.  For rural areas, "community", is defined as one or several neighborhoods, a town, village, county, or multi-county area (but not the whole state), provided that the governing board contains low-income residents from each of the multi-county areas.  Low-income neighborhoods are defined as neighborhoods where 51% or more of the residents are low-income.</t>
  </si>
  <si>
    <t>The CHDO must also provide a formal process for low-income program beneficiaries to advise the CHDO on design, location of cites, development and management of affordable housing.  This requirement is important for CHDOs serving a large geographic area, where it may not be possible for a CHDO to have low-income board representation from every neighborhood in which the CHDO will develop, own or sponsor housing.</t>
  </si>
  <si>
    <t>CHDO should establish systems for community involvement in parts of their service areas where housing will be developed, but which are not represented on their boards.  Such system might include special committees of neighbors of a proposed development site, neighborhood advisory council or open town meeting.</t>
  </si>
  <si>
    <t>A CHDO may be chartered by a State or local government; however, the State or local government may not appoint: (1) more than one-third of the membership of the organization's governing body; (2) the board members appointed by the State or local government may not, in turn, appoint the remaining two-thirds of the board members; and (3) no more than one-third of the governing board members are public officials, as evidenced by the organization's:</t>
  </si>
  <si>
    <t>If the CHDO is sponsored or created by a for-profit entity, the for-profit entity may not appoint more than one-third of the membership of the CHDO's governing body, and the board members appointed by the for-profit entity may not, in turn, appoint the remaining two-thirds of the board members, as evidenced by the CHDO's:</t>
  </si>
  <si>
    <t>Submit a Tenant Participation Plan describing the program of tenant participation in management decisions for rental projects, and adhere to a fair lease and grievance procedure pursuant to 24 CFR Section 92.303 and a description of the formal process used to solicit advice from low income program beneficiaries in decisions regarding design, site, development, and management of affordable housing.</t>
  </si>
  <si>
    <t>Submit a copy of corporation’s By-Laws, Articles of Incorporation and any Amendments and a Certificate of Status, Domestic Corporation from the California Secretary of State that is dated no more than 12 months prior to the date of this application.  A list of the current governing board composition and indicate which of the individuals listed below meet the 1/3 low-to moderate income representation as defined by 24 CFR Section 92.2 Be sure to maintain documentation of address and income for review by staff during monitoring.</t>
  </si>
  <si>
    <t>(Name of Applicant)</t>
  </si>
  <si>
    <t>shall submit to the County an application to participate in the HOME program which will request a funding allocation for the following activities: (briefly describe)</t>
  </si>
  <si>
    <t xml:space="preserve">If the application for funding is approved, </t>
  </si>
  <si>
    <t>authorizes</t>
  </si>
  <si>
    <t xml:space="preserve">(office or position titles of authorized person or persons) to execute in the name of </t>
  </si>
  <si>
    <t>the Application, the Agreement for use of HOME funds, and ALL other documents required by the County or HUD for participation in the HOME program, and ANY amendments thereto.</t>
  </si>
  <si>
    <t>NOTE:    This is intended to be a model resolution authorizing submittal of an application to the County.  Applicants may use their own format if it contains all of the authorizations contained in this model.</t>
  </si>
  <si>
    <r>
      <t xml:space="preserve">a political subdivision of the State of California, </t>
    </r>
    <r>
      <rPr>
        <b/>
        <u/>
        <sz val="12"/>
        <rFont val="Times New Roman"/>
        <family val="1"/>
      </rPr>
      <t>or</t>
    </r>
    <r>
      <rPr>
        <sz val="12"/>
        <rFont val="Times New Roman"/>
        <family val="1"/>
      </rPr>
      <t xml:space="preserve"> a non-profit corporation wishes to apply for and receive an allocation of funds through the HOME Program; and</t>
    </r>
  </si>
  <si>
    <t>HEREBY, AUTHORIZES THE SUBMITTAL OF AN APPLICATION TO THE ECONOMIC DEVELOPMENT AGENCY FOR THE COUNTY OF RIVERSIDE FOR HOME INVESTMENT PARTNERSHIPS ("HOME") PROGRAM FUNDS; THE EXECUTION OF A STANDARD AGREEMENT IF SELECTED FOR SUCH FUNDING AND ANY AMENDMENTS THERETO; AND ANY RELATED DOCUMENTS NECESSARY TO PARTICIPATE IN THE HOME PROGRAM.</t>
  </si>
  <si>
    <t>hereby agrees to use the HOME funds for eligible activities in the manner presented in the application as approved by the Department and in accordance with regulations cited above.  It also may execute any and all other instruments necessary or required by the Department or HUD for participation in HOME.</t>
  </si>
  <si>
    <t>CHDO's are advised that an authorizing resolution must be submitted with all applications by CHDO's which contain the information and authorizations contained in this model.  The model resolution should be modified by CHDO's as appropriate to meet the corporate structure of the CHDO.</t>
  </si>
  <si>
    <t>Placed-in-Service:</t>
  </si>
  <si>
    <t>Site &amp; Neighborhoods Standards Review</t>
  </si>
  <si>
    <t>EXHIBIT G</t>
  </si>
  <si>
    <t>HOME Rental New Construction Project</t>
  </si>
  <si>
    <t>HOME Project:</t>
  </si>
  <si>
    <t>Jurisdiction Minority %:</t>
  </si>
  <si>
    <t>White</t>
  </si>
  <si>
    <t>Black</t>
  </si>
  <si>
    <t>Asian</t>
  </si>
  <si>
    <t>American Indian/Alaskan Native</t>
  </si>
  <si>
    <t>Native Hawaiian/Pacific Islander</t>
  </si>
  <si>
    <t>Standard [from 24 CFR 983.6(b)]</t>
  </si>
  <si>
    <t>Rule Reference</t>
  </si>
  <si>
    <t>Compliance</t>
  </si>
  <si>
    <t>Adequacy of Site:</t>
  </si>
  <si>
    <t>983.6(b)(1)</t>
  </si>
  <si>
    <t>Size, exposure, contour accommodates units</t>
  </si>
  <si>
    <t>Utilities &amp; street access adequate</t>
  </si>
  <si>
    <t>Project &amp; location furthers compliance with fair housing laws</t>
  </si>
  <si>
    <t>983.6(b)(2)</t>
  </si>
  <si>
    <t>Site is (must meet one of the following conditions):</t>
  </si>
  <si>
    <t>Not in an area of minority concentration or racially mixed area OR</t>
  </si>
  <si>
    <t>983.6(b)(3)(i)</t>
  </si>
  <si>
    <t>In area of minority concentration, but either:</t>
  </si>
  <si>
    <t>&lt;&gt;</t>
  </si>
  <si>
    <t>Sufficient comparable opportunities exist outside area for minorities based on analysis of HUD-assisted housing OR</t>
  </si>
  <si>
    <t>983.6(b)(3)(ii)
983.6(b)(3)(iii)</t>
  </si>
  <si>
    <t>Necessary to meet overriding housing need that cannot otherwise be met:</t>
  </si>
  <si>
    <t>983.6(b)(3)(iv)</t>
  </si>
  <si>
    <t>*</t>
  </si>
  <si>
    <t>Integral to preservation strategy OR</t>
  </si>
  <si>
    <t>Integral to revitalizing area strategy.</t>
  </si>
  <si>
    <t>Promotes greater choice of housing opportunities &amp; avoids undue concentration of assisted persons</t>
  </si>
  <si>
    <t>983.6(b)(4)</t>
  </si>
  <si>
    <t>Neighborhood is not seriously detrimental to family life:</t>
  </si>
  <si>
    <t>983.6(b)(5)</t>
  </si>
  <si>
    <t>Substandard/other undesirable conditions do not predominate  OR</t>
  </si>
  <si>
    <t>Comprehensive strategy in place to address undesirable conditions</t>
  </si>
  <si>
    <t>Neighborhood is comparably accessible to broad range of services &amp; facilities</t>
  </si>
  <si>
    <t>983.6(b)(6)</t>
  </si>
  <si>
    <t>Travel/access to jobs is not excessive</t>
  </si>
  <si>
    <t>983.6(b)(7)</t>
  </si>
  <si>
    <t>Exception: does not apply to elderly housing</t>
  </si>
  <si>
    <t>EXHIBIT F</t>
  </si>
  <si>
    <t># HOME units</t>
  </si>
  <si>
    <t>Self Help/Coop</t>
  </si>
  <si>
    <t>Special Needs</t>
  </si>
  <si>
    <t>Single Family</t>
  </si>
  <si>
    <t>A.  Development Budget</t>
  </si>
  <si>
    <t>TOTAL PROJECT COST</t>
  </si>
  <si>
    <t>General Requirements</t>
  </si>
  <si>
    <t xml:space="preserve"> </t>
  </si>
  <si>
    <t>Insurance</t>
  </si>
  <si>
    <t xml:space="preserve">Origination Fee </t>
  </si>
  <si>
    <t>SECTION XIII.     USES OF FUNDS</t>
  </si>
  <si>
    <t xml:space="preserve">Total Reserves </t>
  </si>
  <si>
    <t>Total Other Sources of Permanent Financing</t>
  </si>
  <si>
    <t>Project Name:</t>
  </si>
  <si>
    <t>Total Number of Units</t>
  </si>
  <si>
    <t>Rental Income</t>
  </si>
  <si>
    <t>Year 1</t>
  </si>
  <si>
    <t>Net Rent</t>
  </si>
  <si>
    <t>Total Rental Income</t>
  </si>
  <si>
    <t>Income</t>
  </si>
  <si>
    <t>Other Income</t>
  </si>
  <si>
    <t>/un/mo</t>
  </si>
  <si>
    <t>Units</t>
  </si>
  <si>
    <t>Increase</t>
  </si>
  <si>
    <t xml:space="preserve">   Laundry Facilities</t>
  </si>
  <si>
    <t xml:space="preserve">   Vending Machines</t>
  </si>
  <si>
    <t xml:space="preserve">  Other - Specify</t>
  </si>
  <si>
    <t>Total Other Income</t>
  </si>
  <si>
    <t>Total Potential Gross Income</t>
  </si>
  <si>
    <t>Less Vacancy Allowance</t>
  </si>
  <si>
    <t>Expenses</t>
  </si>
  <si>
    <t xml:space="preserve">   General Adminstrative</t>
  </si>
  <si>
    <t xml:space="preserve">       Advertising</t>
  </si>
  <si>
    <t xml:space="preserve">       Legal</t>
  </si>
  <si>
    <t xml:space="preserve">       Accounting/audit</t>
  </si>
  <si>
    <t xml:space="preserve">      Security</t>
  </si>
  <si>
    <t xml:space="preserve">      Other</t>
  </si>
  <si>
    <t xml:space="preserve">      Total Administrative</t>
  </si>
  <si>
    <t>Utilities</t>
  </si>
  <si>
    <t xml:space="preserve">      Fuel</t>
  </si>
  <si>
    <t xml:space="preserve">      Gas</t>
  </si>
  <si>
    <t xml:space="preserve">      Electricity</t>
  </si>
  <si>
    <t xml:space="preserve">      Water/Sewer</t>
  </si>
  <si>
    <t xml:space="preserve">Payroll/Payroll Taxes </t>
  </si>
  <si>
    <t xml:space="preserve">      On-Site Manager</t>
  </si>
  <si>
    <t xml:space="preserve">      Maintenance Person</t>
  </si>
  <si>
    <t xml:space="preserve">      Payroll Taxes</t>
  </si>
  <si>
    <t xml:space="preserve">      Total Payroll</t>
  </si>
  <si>
    <t>Maintenance</t>
  </si>
  <si>
    <t xml:space="preserve">      Painting</t>
  </si>
  <si>
    <t xml:space="preserve">      Repair</t>
  </si>
  <si>
    <t xml:space="preserve">      Trash Removal</t>
  </si>
  <si>
    <t xml:space="preserve">      Exterminating</t>
  </si>
  <si>
    <t xml:space="preserve">      Grounds</t>
  </si>
  <si>
    <t xml:space="preserve">      Elevator</t>
  </si>
  <si>
    <t xml:space="preserve">      Supplies</t>
  </si>
  <si>
    <t xml:space="preserve">      Total Maintenance</t>
  </si>
  <si>
    <t>Total Expenses</t>
  </si>
  <si>
    <t>Replacement Reserve</t>
  </si>
  <si>
    <t xml:space="preserve">Operating Reserve </t>
  </si>
  <si>
    <t>Total Operating Expenses</t>
  </si>
  <si>
    <t>Net Operating Income (NOI)</t>
  </si>
  <si>
    <t>Year 2</t>
  </si>
  <si>
    <t xml:space="preserve">      Total Utilities</t>
  </si>
  <si>
    <t xml:space="preserve">      Management Fee</t>
  </si>
  <si>
    <t xml:space="preserve">      Insurance</t>
  </si>
  <si>
    <t xml:space="preserve">      Real Estate Taxes</t>
  </si>
  <si>
    <t xml:space="preserve">      Total Service Amenities Budget</t>
  </si>
  <si>
    <t>Year 3</t>
  </si>
  <si>
    <t>Year 4</t>
  </si>
  <si>
    <t>Year 5</t>
  </si>
  <si>
    <t>Year 6</t>
  </si>
  <si>
    <t>Total # units:</t>
  </si>
  <si>
    <t>Total Sq.Ft:</t>
  </si>
  <si>
    <t>Cost/SF</t>
  </si>
  <si>
    <t>A. Land Cost/Acquisition</t>
  </si>
  <si>
    <t>B. Rehabilitation</t>
  </si>
  <si>
    <t>D. Architectural Fees &amp; Eng.</t>
  </si>
  <si>
    <t xml:space="preserve">E. Const. Int.&amp; Fees </t>
  </si>
  <si>
    <t>F. Construction Contingency</t>
  </si>
  <si>
    <t>G. Permanent Financing</t>
  </si>
  <si>
    <t>H. Legal Fees</t>
  </si>
  <si>
    <t>I. Reserves</t>
  </si>
  <si>
    <t>Cost/Unit</t>
  </si>
  <si>
    <t>%Total Budget</t>
  </si>
  <si>
    <t>Annual</t>
  </si>
  <si>
    <t xml:space="preserve">Monthly </t>
  </si>
  <si>
    <t>Year 7</t>
  </si>
  <si>
    <t>Year 8</t>
  </si>
  <si>
    <t>Year 9</t>
  </si>
  <si>
    <t>Year 10</t>
  </si>
  <si>
    <t>Year 11</t>
  </si>
  <si>
    <t>Year 12</t>
  </si>
  <si>
    <t>Year 13</t>
  </si>
  <si>
    <t>Year 14</t>
  </si>
  <si>
    <t>Year 15</t>
  </si>
  <si>
    <t>Effective Gross Income (EGI)</t>
  </si>
  <si>
    <t>% EGI</t>
  </si>
  <si>
    <t>Key Assumption</t>
  </si>
  <si>
    <t>Vacancy Trend</t>
  </si>
  <si>
    <t>Other Income Trend</t>
  </si>
  <si>
    <t>Administrative Expenses Trend</t>
  </si>
  <si>
    <t>Management Fee Expenses Trend</t>
  </si>
  <si>
    <t>Utilities Expenses Trend</t>
  </si>
  <si>
    <t>Payroll Expenses Trend</t>
  </si>
  <si>
    <t>Maintenance Expenses Trend</t>
  </si>
  <si>
    <t>Insurance Expenses Trend</t>
  </si>
  <si>
    <t>Real Estate Taxes Trend</t>
  </si>
  <si>
    <t>Total Service Amenities Budget Trend</t>
  </si>
  <si>
    <t>Replacement Reserve Trend</t>
  </si>
  <si>
    <t>Operating Reserve Trend</t>
  </si>
  <si>
    <t>Acceptable Range</t>
  </si>
  <si>
    <t>Total Operating Cost Per Unit Per Month</t>
  </si>
  <si>
    <t>$40, or 5 -7% of gross rental income</t>
  </si>
  <si>
    <t>Architect &amp; Engineering</t>
  </si>
  <si>
    <t>Contingency</t>
  </si>
  <si>
    <t>Developer's Fee</t>
  </si>
  <si>
    <t>Type of Unit</t>
  </si>
  <si>
    <t>Number of Units</t>
  </si>
  <si>
    <t xml:space="preserve">    Debt Coverage Ratio for 1st Loan</t>
  </si>
  <si>
    <t xml:space="preserve">    Debt Coverage Ratio for 2nd Loan</t>
  </si>
  <si>
    <t>Available Cash Flow</t>
  </si>
  <si>
    <t xml:space="preserve">    Debt Service Per Year 2nd Loan:</t>
  </si>
  <si>
    <t xml:space="preserve">    Debt Service Per Year for 1st Loan:</t>
  </si>
  <si>
    <t>Other Income - Laundry Facilities/Yr</t>
  </si>
  <si>
    <t>Other Income - Vending Machines/Yr</t>
  </si>
  <si>
    <t>Land:</t>
  </si>
  <si>
    <t xml:space="preserve">Acres  </t>
  </si>
  <si>
    <t>No.of Bldgs:</t>
  </si>
  <si>
    <t>Underwriting Summary:</t>
  </si>
  <si>
    <t>of Hard Cost</t>
  </si>
  <si>
    <t>Construction Loan:</t>
  </si>
  <si>
    <t xml:space="preserve">   Term in months</t>
  </si>
  <si>
    <t>months</t>
  </si>
  <si>
    <t xml:space="preserve">   Interest Rate:</t>
  </si>
  <si>
    <t>Permanent Loan:</t>
  </si>
  <si>
    <t>Debt Service - Permanent</t>
  </si>
  <si>
    <t>Land Cost /unit</t>
  </si>
  <si>
    <t>Land Cost/acre</t>
  </si>
  <si>
    <t>Total Cost /Unit (exclude Land)</t>
  </si>
  <si>
    <t>Total Cost /Unit (include Land)</t>
  </si>
  <si>
    <t>Project Name &amp; City</t>
  </si>
  <si>
    <t xml:space="preserve">   Amount</t>
  </si>
  <si>
    <t xml:space="preserve">  Loan #1: Amount</t>
  </si>
  <si>
    <t xml:space="preserve">   Annual Debt Service </t>
  </si>
  <si>
    <t>1. First Loan Term:</t>
  </si>
  <si>
    <t>2. Second Loan Term:</t>
  </si>
  <si>
    <t xml:space="preserve">  Loan #2: Amount</t>
  </si>
  <si>
    <t>Monthly</t>
  </si>
  <si>
    <t xml:space="preserve"> Allowance</t>
  </si>
  <si>
    <t>Utility</t>
  </si>
  <si>
    <t>% Area</t>
  </si>
  <si>
    <t>Median</t>
  </si>
  <si>
    <t>/SF</t>
  </si>
  <si>
    <t>General Contractor O/P</t>
  </si>
  <si>
    <t>Manager</t>
  </si>
  <si>
    <t>Deferred Developer's Fee</t>
  </si>
  <si>
    <t>&lt;7.5% project cost before developer's fee</t>
  </si>
  <si>
    <t>Minimum 1.1</t>
  </si>
  <si>
    <t>Total Operating Expense as % of EGI</t>
  </si>
  <si>
    <t xml:space="preserve">   Management as % of EGI</t>
  </si>
  <si>
    <t xml:space="preserve">   Maintenance as % of EGI</t>
  </si>
  <si>
    <t xml:space="preserve">   R.E &amp; Insurance as % EGI</t>
  </si>
  <si>
    <t xml:space="preserve">   Administrative as % EGI</t>
  </si>
  <si>
    <t xml:space="preserve">   Payroll as % EGI</t>
  </si>
  <si>
    <t xml:space="preserve">   Service Amenities as % EGI</t>
  </si>
  <si>
    <t>30% to 40% of EGI</t>
  </si>
  <si>
    <t>0.6% of hard cost or $200/u/yr</t>
  </si>
  <si>
    <t xml:space="preserve">   Utilities as % of EGI</t>
  </si>
  <si>
    <t>3-7% of construction costs incl O/H/P</t>
  </si>
  <si>
    <t>5-10% construction costs incl O/H/P</t>
  </si>
  <si>
    <t>Total Hard Cost/ SF (exclude site)</t>
  </si>
  <si>
    <t>Total Hard Cost/ SF (include site)</t>
  </si>
  <si>
    <t>10% of construction costs (site+struct)</t>
  </si>
  <si>
    <t>4% of construction costs (site+struct)</t>
  </si>
  <si>
    <t>$166 - 266</t>
  </si>
  <si>
    <t>Min. 1% of Replacement Cost</t>
  </si>
  <si>
    <t xml:space="preserve">Rental Income Trend </t>
  </si>
  <si>
    <t xml:space="preserve">                                              PERMANENT SOURCES</t>
  </si>
  <si>
    <t>@</t>
  </si>
  <si>
    <t>/unit/mo</t>
  </si>
  <si>
    <t>Other Income - Specify______________</t>
  </si>
  <si>
    <t xml:space="preserve">   Management Fee Per Unit Per Month</t>
  </si>
  <si>
    <t xml:space="preserve">   Total O.Cost/U/M excl. Tx,Reserve, Service Am.</t>
  </si>
  <si>
    <t xml:space="preserve">   Property Tax</t>
  </si>
  <si>
    <t>Debt Service Coverage Ratio</t>
  </si>
  <si>
    <t>Tax Credit Equity</t>
  </si>
  <si>
    <t>Developer's Deferred Equity</t>
  </si>
  <si>
    <t xml:space="preserve">   Subtotal Equity</t>
  </si>
  <si>
    <t>Local City Funds</t>
  </si>
  <si>
    <t>Other Conventional Financing</t>
  </si>
  <si>
    <t xml:space="preserve">   Replacement Reserve/unit/yr</t>
  </si>
  <si>
    <t>Total Development Cost</t>
  </si>
  <si>
    <t>C. New Construction *</t>
  </si>
  <si>
    <t>Total Cost / SF</t>
  </si>
  <si>
    <t>Cash on Cash Return (1st Yr Cash Flow)</t>
  </si>
  <si>
    <t>2.5% to 3.5%</t>
  </si>
  <si>
    <t>(0Bd-$108,557,1Bd-$124,438,2Bd-$151,318,3Bd-$195,751,4Bd-$214,874)</t>
  </si>
  <si>
    <t>Local Impact Fees &amp; Permit/ Unit</t>
  </si>
  <si>
    <t>Number of Buildings</t>
  </si>
  <si>
    <t>Gross Land Area</t>
  </si>
  <si>
    <t>Gross S.F Building</t>
  </si>
  <si>
    <t>Acres</t>
  </si>
  <si>
    <t>S.F.</t>
  </si>
  <si>
    <t>Division</t>
  </si>
  <si>
    <t>Trade Item</t>
  </si>
  <si>
    <t>Estimated Cost</t>
  </si>
  <si>
    <t>Gross S.F Cost</t>
  </si>
  <si>
    <t>Per Unit Cost</t>
  </si>
  <si>
    <t>% of Total</t>
  </si>
  <si>
    <t>Concrete</t>
  </si>
  <si>
    <t>Masonry</t>
  </si>
  <si>
    <t>Metals</t>
  </si>
  <si>
    <t>R. Carpentry</t>
  </si>
  <si>
    <t>F. Carpentry</t>
  </si>
  <si>
    <t>Waterproofting</t>
  </si>
  <si>
    <t>Insulation</t>
  </si>
  <si>
    <t xml:space="preserve">Roofing </t>
  </si>
  <si>
    <t>Sheet Metal</t>
  </si>
  <si>
    <t>Doors</t>
  </si>
  <si>
    <t>Windows</t>
  </si>
  <si>
    <t>Glass</t>
  </si>
  <si>
    <t>Lath &amp; Plaster</t>
  </si>
  <si>
    <t>Drywall</t>
  </si>
  <si>
    <t>Tile Work</t>
  </si>
  <si>
    <t>Acoustical</t>
  </si>
  <si>
    <t>Resilient Flooring</t>
  </si>
  <si>
    <t>Painting</t>
  </si>
  <si>
    <t>Specialties</t>
  </si>
  <si>
    <t>Special Eqpt.</t>
  </si>
  <si>
    <t>Cabinets</t>
  </si>
  <si>
    <t>Appliances</t>
  </si>
  <si>
    <t>Blinds &amp; Shades</t>
  </si>
  <si>
    <t>Carpets</t>
  </si>
  <si>
    <t>Special Construc.</t>
  </si>
  <si>
    <t>Elevators</t>
  </si>
  <si>
    <t>Plumbing &amp; Hot water</t>
  </si>
  <si>
    <t>HVAC</t>
  </si>
  <si>
    <t>Electricals</t>
  </si>
  <si>
    <t>Earthwork</t>
  </si>
  <si>
    <t>Site Utilities</t>
  </si>
  <si>
    <t>Roads &amp; Walks</t>
  </si>
  <si>
    <t>Lawns &amp; Planting</t>
  </si>
  <si>
    <t>Unusual Site Condition</t>
  </si>
  <si>
    <t xml:space="preserve">  Total Land Improvements</t>
  </si>
  <si>
    <t xml:space="preserve">  Total Structures</t>
  </si>
  <si>
    <t>Contractor's Overhead</t>
  </si>
  <si>
    <t>Constractor's Profit</t>
  </si>
  <si>
    <t>Other Fees</t>
  </si>
  <si>
    <t>Bond Premium</t>
  </si>
  <si>
    <t>General Requirement</t>
  </si>
  <si>
    <t>Previous editions are obsolete</t>
  </si>
  <si>
    <t>SECTION I</t>
  </si>
  <si>
    <t>APPLICANT SUMMARY</t>
  </si>
  <si>
    <t>Name of Applicant:</t>
  </si>
  <si>
    <t>Chief Executive Officer’s Name:</t>
  </si>
  <si>
    <t>Title of Chief Executive Officer:</t>
  </si>
  <si>
    <t>City:</t>
  </si>
  <si>
    <t>Zip:</t>
  </si>
  <si>
    <t>Contact Person:</t>
  </si>
  <si>
    <t>Title:</t>
  </si>
  <si>
    <t>Phone Number:</t>
  </si>
  <si>
    <t>FAX Number:</t>
  </si>
  <si>
    <t>Email:</t>
  </si>
  <si>
    <t>Legal Status of Applicant:</t>
  </si>
  <si>
    <t>Individual</t>
  </si>
  <si>
    <t xml:space="preserve">Non-profit Developer </t>
  </si>
  <si>
    <t>For-profit Developer</t>
  </si>
  <si>
    <t>SECTION II</t>
  </si>
  <si>
    <t>GENERAL AND SUMMARY INFORMATION</t>
  </si>
  <si>
    <t>A.</t>
  </si>
  <si>
    <t>Project:</t>
  </si>
  <si>
    <t>Site Address:</t>
  </si>
  <si>
    <t>City/Community:</t>
  </si>
  <si>
    <t>Zip Code:</t>
  </si>
  <si>
    <t>Census Tract:</t>
  </si>
  <si>
    <t>Assessor’s Parcel Number(s):</t>
  </si>
  <si>
    <t>Supervisorial District:</t>
  </si>
  <si>
    <t>B.</t>
  </si>
  <si>
    <t>New Construction</t>
  </si>
  <si>
    <t>Acquisition and/or Rehabilitation</t>
  </si>
  <si>
    <t>HOME Funds Application</t>
  </si>
  <si>
    <t>Applicant Mailing Address:</t>
  </si>
  <si>
    <r>
      <t xml:space="preserve">A Resolution authorizing this application, unless the Applicant is an Individual. (Please see </t>
    </r>
    <r>
      <rPr>
        <b/>
        <sz val="11"/>
        <rFont val="Times New Roman"/>
        <family val="1"/>
      </rPr>
      <t>Exhibit "C"</t>
    </r>
    <r>
      <rPr>
        <sz val="11"/>
        <rFont val="Times New Roman"/>
        <family val="1"/>
      </rPr>
      <t xml:space="preserve"> for sample)</t>
    </r>
  </si>
  <si>
    <t>Applicant is the project developer and will not be part of the final ownership entity for the project.</t>
  </si>
  <si>
    <t xml:space="preserve">Applicant will be or is a general partner to an ownership entity that will be formed. </t>
  </si>
  <si>
    <r>
      <t>Documentation of the legal status of the entity applying for HOME funds.</t>
    </r>
    <r>
      <rPr>
        <sz val="11"/>
        <rFont val="Times New Roman"/>
        <family val="1"/>
      </rPr>
      <t xml:space="preserve"> If the Applicant is a Corporation, attach the Certification from the Secretary of State indicating the complete name of the Corporation and date of incorporation, Articles of Incorporation, By-laws, and a list of current members of the Board of Directors, their addresses, affiliations, and phone numbers. For Partnerships, provide a copy of the partnership agreement, a list of current partners, their addresses, affiliations, and phone numbers. If a Limited Partnership will be formed for this project, please describe partners and when the Partnership will be formed. Please include and label this information as </t>
    </r>
    <r>
      <rPr>
        <b/>
        <sz val="11"/>
        <color indexed="12"/>
        <rFont val="Times New Roman"/>
        <family val="1"/>
      </rPr>
      <t>Attachment 2 - “Corporation/Partnership Documentation.”</t>
    </r>
    <r>
      <rPr>
        <sz val="11"/>
        <color indexed="12"/>
        <rFont val="Times New Roman"/>
        <family val="1"/>
      </rPr>
      <t xml:space="preserve"> For Non-profit, attach </t>
    </r>
    <r>
      <rPr>
        <b/>
        <sz val="11"/>
        <color indexed="12"/>
        <rFont val="Times New Roman"/>
        <family val="1"/>
      </rPr>
      <t>Exhibit "B"</t>
    </r>
    <r>
      <rPr>
        <sz val="11"/>
        <color indexed="12"/>
        <rFont val="Times New Roman"/>
        <family val="1"/>
      </rPr>
      <t>.</t>
    </r>
  </si>
  <si>
    <r>
      <t xml:space="preserve">Past Housing Projects. </t>
    </r>
    <r>
      <rPr>
        <sz val="11"/>
        <rFont val="Times New Roman"/>
        <family val="1"/>
      </rPr>
      <t xml:space="preserve">Attach a List of Previous Housing Projects Form as shown in </t>
    </r>
    <r>
      <rPr>
        <b/>
        <u/>
        <sz val="11"/>
        <rFont val="Times New Roman"/>
        <family val="1"/>
      </rPr>
      <t>Exhibit "D"</t>
    </r>
    <r>
      <rPr>
        <sz val="11"/>
        <rFont val="Times New Roman"/>
        <family val="1"/>
      </rPr>
      <t xml:space="preserve"> for a list of projects or programs the Applicant has operated or implemented in the </t>
    </r>
    <r>
      <rPr>
        <b/>
        <u/>
        <sz val="11"/>
        <rFont val="Times New Roman"/>
        <family val="1"/>
      </rPr>
      <t>last five (5) years</t>
    </r>
    <r>
      <rPr>
        <sz val="11"/>
        <rFont val="Times New Roman"/>
        <family val="1"/>
      </rPr>
      <t xml:space="preserve">. Also include on a separate page, references that are familiar with your most recent projects, including name, agency, address, email, and phone number. Provide all the information and label as </t>
    </r>
    <r>
      <rPr>
        <b/>
        <sz val="11"/>
        <color indexed="12"/>
        <rFont val="Times New Roman"/>
        <family val="1"/>
      </rPr>
      <t>Attachment 4 - “Applicant References.”</t>
    </r>
  </si>
  <si>
    <r>
      <t xml:space="preserve">Audit Finding. </t>
    </r>
    <r>
      <rPr>
        <sz val="11"/>
        <rFont val="Times New Roman"/>
        <family val="1"/>
      </rPr>
      <t>Provide information on any audit verifications, audit findings, defaults or foreclosure experience or, if none, a statement affirming this fact and label as</t>
    </r>
    <r>
      <rPr>
        <b/>
        <sz val="11"/>
        <rFont val="Times New Roman"/>
        <family val="1"/>
      </rPr>
      <t xml:space="preserve"> </t>
    </r>
    <r>
      <rPr>
        <b/>
        <sz val="11"/>
        <color indexed="12"/>
        <rFont val="Times New Roman"/>
        <family val="1"/>
      </rPr>
      <t>Attachment 5 - “Audit Findings, Foreclosure or Default.”</t>
    </r>
    <r>
      <rPr>
        <b/>
        <sz val="11"/>
        <rFont val="Times New Roman"/>
        <family val="1"/>
      </rPr>
      <t xml:space="preserve"> </t>
    </r>
    <r>
      <rPr>
        <sz val="11"/>
        <rFont val="Times New Roman"/>
        <family val="1"/>
      </rPr>
      <t>If the applicant has any unresolved audit finding, please describe the findings and provide a description of how the findings have been or will be addressed.</t>
    </r>
  </si>
  <si>
    <r>
      <rPr>
        <b/>
        <sz val="11"/>
        <rFont val="Times New Roman"/>
        <family val="1"/>
      </rPr>
      <t>Priority Five</t>
    </r>
    <r>
      <rPr>
        <sz val="11"/>
        <rFont val="Times New Roman"/>
        <family val="1"/>
      </rPr>
      <t xml:space="preserve">:  </t>
    </r>
    <r>
      <rPr>
        <i/>
        <sz val="11"/>
        <rFont val="Times New Roman"/>
        <family val="1"/>
      </rPr>
      <t>Sheltering the homeless.</t>
    </r>
  </si>
  <si>
    <r>
      <rPr>
        <b/>
        <sz val="11"/>
        <rFont val="Times New Roman"/>
        <family val="1"/>
      </rPr>
      <t>Priority One</t>
    </r>
    <r>
      <rPr>
        <sz val="11"/>
        <rFont val="Times New Roman"/>
        <family val="1"/>
      </rPr>
      <t xml:space="preserve">:  </t>
    </r>
    <r>
      <rPr>
        <i/>
        <sz val="11"/>
        <rFont val="Times New Roman"/>
        <family val="1"/>
      </rPr>
      <t>Provide homeownership opportunities for first time homebuyers and homeownership for the low and very low income community.</t>
    </r>
  </si>
  <si>
    <r>
      <rPr>
        <b/>
        <sz val="11"/>
        <rFont val="Times New Roman"/>
        <family val="1"/>
      </rPr>
      <t>Priority Two</t>
    </r>
    <r>
      <rPr>
        <sz val="11"/>
        <rFont val="Times New Roman"/>
        <family val="1"/>
      </rPr>
      <t xml:space="preserve">:  </t>
    </r>
    <r>
      <rPr>
        <i/>
        <sz val="11"/>
        <rFont val="Times New Roman"/>
        <family val="1"/>
      </rPr>
      <t>Improve the conditions of substandard housing and improve the conditions of existing housing affordable to low income families.</t>
    </r>
  </si>
  <si>
    <r>
      <rPr>
        <b/>
        <sz val="11"/>
        <rFont val="Times New Roman"/>
        <family val="1"/>
      </rPr>
      <t>Priority Three</t>
    </r>
    <r>
      <rPr>
        <sz val="11"/>
        <rFont val="Times New Roman"/>
        <family val="1"/>
      </rPr>
      <t xml:space="preserve">:  </t>
    </r>
    <r>
      <rPr>
        <i/>
        <sz val="11"/>
        <rFont val="Times New Roman"/>
        <family val="1"/>
      </rPr>
      <t>Address farm worker/migrant farm worker housing needs in Western Riverside County and in the Coachella Valley.</t>
    </r>
  </si>
  <si>
    <r>
      <rPr>
        <b/>
        <sz val="11"/>
        <rFont val="Times New Roman"/>
        <family val="1"/>
      </rPr>
      <t>Priority Four</t>
    </r>
    <r>
      <rPr>
        <sz val="11"/>
        <rFont val="Times New Roman"/>
        <family val="1"/>
      </rPr>
      <t xml:space="preserve">:  </t>
    </r>
    <r>
      <rPr>
        <i/>
        <sz val="11"/>
        <rFont val="Times New Roman"/>
        <family val="1"/>
      </rPr>
      <t>Expand the affordable rental housing stock for low income and special needs households.</t>
    </r>
  </si>
  <si>
    <r>
      <t>Site and Neighborhood Standard.</t>
    </r>
    <r>
      <rPr>
        <sz val="11"/>
        <rFont val="Times New Roman"/>
        <family val="1"/>
      </rPr>
      <t xml:space="preserve"> Provide supporting documentation demonstrating that the site selected meets the requirements of 24 CFR 983.6 as shown in </t>
    </r>
    <r>
      <rPr>
        <b/>
        <u/>
        <sz val="11"/>
        <rFont val="Times New Roman"/>
        <family val="1"/>
      </rPr>
      <t>Exhibit "F"</t>
    </r>
    <r>
      <rPr>
        <sz val="11"/>
        <rFont val="Times New Roman"/>
        <family val="1"/>
      </rPr>
      <t xml:space="preserve"> and </t>
    </r>
    <r>
      <rPr>
        <b/>
        <u/>
        <sz val="11"/>
        <rFont val="Times New Roman"/>
        <family val="1"/>
      </rPr>
      <t>Exhibit "G"</t>
    </r>
    <r>
      <rPr>
        <sz val="11"/>
        <rFont val="Times New Roman"/>
        <family val="1"/>
      </rPr>
      <t xml:space="preserve"> and label as </t>
    </r>
    <r>
      <rPr>
        <b/>
        <sz val="11"/>
        <color indexed="12"/>
        <rFont val="Times New Roman"/>
        <family val="1"/>
      </rPr>
      <t>Attachment 12 - “Site and Neighborhood Standard.”</t>
    </r>
  </si>
  <si>
    <t>Age of Existing Structures:</t>
  </si>
  <si>
    <t>Number of Existing Buildings:</t>
  </si>
  <si>
    <t>Number of Occupied Buildings:</t>
  </si>
  <si>
    <t>Number of Existing Units:</t>
  </si>
  <si>
    <t>Number of Stories:</t>
  </si>
  <si>
    <t>Staff Name, Position, and Phone Number</t>
  </si>
  <si>
    <r>
      <t xml:space="preserve">Provide copies of all existing local approvals including conditions of approval.  These include minutes, resolutions, agreements, applicable correspondences, etc.  If processing is ongoing, please provide the name of the local staff person who is processing the project (i.e. project planner, etc.). Label as </t>
    </r>
    <r>
      <rPr>
        <b/>
        <sz val="11"/>
        <color indexed="12"/>
        <rFont val="Times New Roman"/>
        <family val="1"/>
      </rPr>
      <t>Attachment 18 - “Local Government Approvals.”</t>
    </r>
  </si>
  <si>
    <t># Units/Gross Acres</t>
  </si>
  <si>
    <t># Units/Net Acres</t>
  </si>
  <si>
    <t>Phase Two Environmental Site Assessment:</t>
  </si>
  <si>
    <r>
      <t xml:space="preserve">Attach a resolution, duly executed by the governing board of the Applicant, granting authority to make application to the Agency for a funding commitment.  Please see Sample Resolution identified as </t>
    </r>
    <r>
      <rPr>
        <b/>
        <sz val="11"/>
        <rFont val="Times New Roman"/>
        <family val="1"/>
      </rPr>
      <t>Exhibit "C"</t>
    </r>
    <r>
      <rPr>
        <sz val="11"/>
        <rFont val="Times New Roman"/>
        <family val="1"/>
      </rPr>
      <t xml:space="preserve">.  Label as </t>
    </r>
    <r>
      <rPr>
        <b/>
        <sz val="11"/>
        <color indexed="12"/>
        <rFont val="Times New Roman"/>
        <family val="1"/>
      </rPr>
      <t>Attachment 31 - “Governing Board Resolution.”</t>
    </r>
  </si>
  <si>
    <t>In order to assist with this evaluation, please indicate if other governmental assistance has been, or is expected to be, made available to this project, (e.g. Low-Income Housing Tax Credits (LIHTC), federal, state or local public funds, etc.):</t>
  </si>
  <si>
    <t>MHP</t>
  </si>
  <si>
    <t>When:</t>
  </si>
  <si>
    <r>
      <t xml:space="preserve">If "Yes” to any of the above, then please provide copies. Label as </t>
    </r>
    <r>
      <rPr>
        <b/>
        <sz val="11"/>
        <color indexed="12"/>
        <rFont val="Times New Roman"/>
        <family val="1"/>
      </rPr>
      <t>Attachment 21 - “Environmental Status.”</t>
    </r>
  </si>
  <si>
    <r>
      <t xml:space="preserve">If "Yes", Include a copy of appraisal. Label as </t>
    </r>
    <r>
      <rPr>
        <b/>
        <sz val="11"/>
        <color indexed="12"/>
        <rFont val="Times New Roman"/>
        <family val="1"/>
      </rPr>
      <t>Attachment 19 - “Appraisal.”</t>
    </r>
  </si>
  <si>
    <r>
      <t xml:space="preserve">Service Amenities </t>
    </r>
    <r>
      <rPr>
        <sz val="8"/>
        <rFont val="Times New Roman"/>
        <family val="1"/>
      </rPr>
      <t>(Include TCAC's Site and Amenities scoring worksheet with scoring completed)</t>
    </r>
  </si>
  <si>
    <r>
      <t xml:space="preserve">Site and Neighborhood Standard </t>
    </r>
    <r>
      <rPr>
        <sz val="8"/>
        <rFont val="Times New Roman"/>
        <family val="1"/>
      </rPr>
      <t>(Include TCAC's Site and Amenities scoring worksheet with scoring completed)</t>
    </r>
  </si>
  <si>
    <t>Architectural Layout and Project Amenities (Site Plan and Elevations)</t>
  </si>
  <si>
    <r>
      <t xml:space="preserve">(See </t>
    </r>
    <r>
      <rPr>
        <b/>
        <sz val="10"/>
        <rFont val="Times New Roman"/>
        <family val="1"/>
      </rPr>
      <t>Exhibit "A"</t>
    </r>
    <r>
      <rPr>
        <sz val="10"/>
        <rFont val="Times New Roman"/>
        <family val="1"/>
      </rPr>
      <t>)</t>
    </r>
  </si>
  <si>
    <t>J. Other**</t>
  </si>
  <si>
    <t xml:space="preserve">Local Development Impact Fees*** </t>
  </si>
  <si>
    <r>
      <t xml:space="preserve">Submit a map pinpointing the location of the site, boundaries outlining of the Unincorporated Area or City Limits. Include plot maps showing the project's location and photographs identifying view direction (north, east, west, and south of site). Label section as </t>
    </r>
    <r>
      <rPr>
        <b/>
        <sz val="11"/>
        <color indexed="12"/>
        <rFont val="Times New Roman"/>
        <family val="1"/>
      </rPr>
      <t>Attachment 14 - "Locational Map."</t>
    </r>
  </si>
  <si>
    <t>Transp. Uniform Mitigation Fees</t>
  </si>
  <si>
    <t>PROJECT CATEGORIES</t>
  </si>
  <si>
    <t>PURCHASE LAND AND BUILDINGS</t>
  </si>
  <si>
    <t>Acquisition - Land Portion</t>
  </si>
  <si>
    <t>Acquisition - Building Portion</t>
  </si>
  <si>
    <t>SITE WORK</t>
  </si>
  <si>
    <t>On-Site Work</t>
  </si>
  <si>
    <t>REHABILITATION / CONSTRUCTION</t>
  </si>
  <si>
    <t>New Construction Costs</t>
  </si>
  <si>
    <t>Rehabilitation Costs</t>
  </si>
  <si>
    <t>Construction Contingency (      %)</t>
  </si>
  <si>
    <t>Fees and Permits</t>
  </si>
  <si>
    <t>OTHER DEPRECIABLE</t>
  </si>
  <si>
    <t>Furniture, Fixtures and Equipment</t>
  </si>
  <si>
    <t>PROFESSIONAL FEES</t>
  </si>
  <si>
    <t>Architect Fee - Design / Supervision</t>
  </si>
  <si>
    <t>Impact Fees</t>
  </si>
  <si>
    <t>Engineering</t>
  </si>
  <si>
    <t>Accounting / Real Estate Attorney</t>
  </si>
  <si>
    <t>Appraisal, Market Study, Env. Report</t>
  </si>
  <si>
    <t>Consulting, Cost Certification, etc.</t>
  </si>
  <si>
    <t>Other Contingency (     %)</t>
  </si>
  <si>
    <t>DEVELOPER'S FEES</t>
  </si>
  <si>
    <t>Developer's Fees</t>
  </si>
  <si>
    <t>General Partner Fees</t>
  </si>
  <si>
    <t>INTERIM COSTS</t>
  </si>
  <si>
    <t>Construction Interest</t>
  </si>
  <si>
    <t>Construction Loan Fee</t>
  </si>
  <si>
    <t>Permanent Loan Fees</t>
  </si>
  <si>
    <t>Tax Credit Fees</t>
  </si>
  <si>
    <t>START-UP EXPENSES</t>
  </si>
  <si>
    <t>Organizational Expense</t>
  </si>
  <si>
    <t>Marketing</t>
  </si>
  <si>
    <t>SYNDICATION COSTS</t>
  </si>
  <si>
    <t>Syndication Legal Fee</t>
  </si>
  <si>
    <t>Tax Opinions, other fees</t>
  </si>
  <si>
    <t>PROJECT RESERVES</t>
  </si>
  <si>
    <t>Operating / Vacancy / Lease Up Reserves / Maintenance / Replacement Reserves</t>
  </si>
  <si>
    <t>PROJECT COSTS</t>
  </si>
  <si>
    <t>REHAB. TAX CREDIT</t>
  </si>
  <si>
    <t>ACQUISITION CREDIT (4%)</t>
  </si>
  <si>
    <t>DEPRECIATION</t>
  </si>
  <si>
    <t>AMORTIZED COST</t>
  </si>
  <si>
    <t>LOW INCOME HOUSING TAX CREDIT (LIHTC)</t>
  </si>
  <si>
    <t>TAX CREDITS</t>
  </si>
  <si>
    <t>CONSTRUCTION CREDIT                         (4% or 9%)</t>
  </si>
  <si>
    <t>PERM. FINANCING FEES AND EXPENSES</t>
  </si>
  <si>
    <t>Number of HOME-Assisted Units:</t>
  </si>
  <si>
    <t>Consultation w/ Indian Tribes about Historical Resources:</t>
  </si>
  <si>
    <t>Use of Cool Roofs (Title 24) (Click here for more info.)</t>
  </si>
  <si>
    <t>Use Energy Star rated roofs. (Click here for more info.)</t>
  </si>
  <si>
    <r>
      <t xml:space="preserve">Indicate and list which Development Team Members have been selected and attach a resume of each consultant’s relevant experience in housing activities and qualifications for providing services for which you will contract. Furthermore, Please also demonstrate the capacity of staff that will be working on this project.  Include </t>
    </r>
    <r>
      <rPr>
        <b/>
        <u/>
        <sz val="11"/>
        <rFont val="Times New Roman"/>
        <family val="1"/>
      </rPr>
      <t>Exhibit_"B"</t>
    </r>
    <r>
      <rPr>
        <b/>
        <sz val="11"/>
        <rFont val="Times New Roman"/>
        <family val="1"/>
      </rPr>
      <t xml:space="preserve"> </t>
    </r>
    <r>
      <rPr>
        <sz val="11"/>
        <rFont val="Times New Roman"/>
        <family val="1"/>
      </rPr>
      <t xml:space="preserve">for all members of the Development Team (consultants and staff).  If the development team members have not been listed, indicate the reason why and when it will be done.  Label as </t>
    </r>
    <r>
      <rPr>
        <b/>
        <sz val="11"/>
        <color indexed="12"/>
        <rFont val="Times New Roman"/>
        <family val="1"/>
      </rPr>
      <t>Attachment 8 - “Subcontractor Qualifications.”</t>
    </r>
    <r>
      <rPr>
        <b/>
        <sz val="11"/>
        <rFont val="Times New Roman"/>
        <family val="1"/>
      </rPr>
      <t xml:space="preserve"> </t>
    </r>
    <r>
      <rPr>
        <sz val="11"/>
        <rFont val="Times New Roman"/>
        <family val="1"/>
      </rPr>
      <t xml:space="preserve"> If the members of the development team are related, please disclose and include relationship.</t>
    </r>
  </si>
  <si>
    <r>
      <t xml:space="preserve">Applicant’s Disclosure Questionnaire. </t>
    </r>
    <r>
      <rPr>
        <sz val="11"/>
        <rFont val="Times New Roman"/>
        <family val="1"/>
      </rPr>
      <t xml:space="preserve">Submit </t>
    </r>
    <r>
      <rPr>
        <b/>
        <u/>
        <sz val="11"/>
        <rFont val="Times New Roman"/>
        <family val="1"/>
      </rPr>
      <t>Exhibit "E"</t>
    </r>
    <r>
      <rPr>
        <b/>
        <sz val="11"/>
        <color indexed="12"/>
        <rFont val="Times New Roman"/>
        <family val="1"/>
      </rPr>
      <t xml:space="preserve"> </t>
    </r>
    <r>
      <rPr>
        <sz val="11"/>
        <rFont val="Times New Roman"/>
        <family val="1"/>
      </rPr>
      <t xml:space="preserve">as </t>
    </r>
    <r>
      <rPr>
        <b/>
        <sz val="11"/>
        <color indexed="12"/>
        <rFont val="Times New Roman"/>
        <family val="1"/>
      </rPr>
      <t>Attachment 7a - “Applicant’s Disclosure Questionnaire.”</t>
    </r>
  </si>
  <si>
    <r>
      <t xml:space="preserve">LGBT Rule, EPLS and Section 3. </t>
    </r>
    <r>
      <rPr>
        <sz val="11"/>
        <rFont val="Times New Roman"/>
        <family val="1"/>
      </rPr>
      <t xml:space="preserve"> </t>
    </r>
    <r>
      <rPr>
        <b/>
        <u/>
        <sz val="11"/>
        <rFont val="Times New Roman"/>
        <family val="1"/>
      </rPr>
      <t>Exhibit's "H", "I" and "J"</t>
    </r>
    <r>
      <rPr>
        <b/>
        <sz val="11"/>
        <color indexed="12"/>
        <rFont val="Times New Roman"/>
        <family val="1"/>
      </rPr>
      <t xml:space="preserve"> </t>
    </r>
    <r>
      <rPr>
        <sz val="11"/>
        <rFont val="Times New Roman"/>
        <family val="1"/>
      </rPr>
      <t xml:space="preserve">as </t>
    </r>
    <r>
      <rPr>
        <b/>
        <sz val="11"/>
        <color indexed="12"/>
        <rFont val="Times New Roman"/>
        <family val="1"/>
      </rPr>
      <t>Attachment 7b, c &amp; d - “Other Forms.”</t>
    </r>
  </si>
  <si>
    <t>Lesbian, Gay, Bisexual or Transgender (LGBT) Rule</t>
  </si>
  <si>
    <t>Signature (Applicant/Project Sponsor)</t>
  </si>
  <si>
    <t>ACKNOWLEDGEMENT:</t>
  </si>
  <si>
    <t>Contractor Debarment Certification Form</t>
  </si>
  <si>
    <t>Excluded Parties Lists System (EPLS)</t>
  </si>
  <si>
    <t xml:space="preserve">The purpose of EPLS is to provide a single comprehensive list of individuals and firms excluded by Federal government agencies from receiving federal contracts or federally approved subcontracts and from certain types of federal financial and nonfinancial assistance and benefits. </t>
  </si>
  <si>
    <t xml:space="preserve"> The EPLS was established to ensure that agencies solicit offers from, award contracts, grants, or financial or non-financial assistance and benefits to, and consent to subcontracts with responsible contractors only and not allow a party to participate in any affected program if any Executive department or agency has debarred, suspended, or otherwise excluded (to the extent specified in the exclusion action) that party from participation in an affected program.</t>
  </si>
  <si>
    <t>Please complete the following verification process for each contractor:</t>
  </si>
  <si>
    <t>STEP 1:</t>
  </si>
  <si>
    <t>STEP 2:</t>
  </si>
  <si>
    <t>STEP 3:</t>
  </si>
  <si>
    <t>STEP 4:</t>
  </si>
  <si>
    <t>STEP 5:</t>
  </si>
  <si>
    <t>STEP 6:</t>
  </si>
  <si>
    <t>Tentative Map</t>
  </si>
  <si>
    <t>Final Map Approval*</t>
  </si>
  <si>
    <t>Final Map Recordation*</t>
  </si>
  <si>
    <t>General Notes, Comments, or additional Funding Sources and their timelines:</t>
  </si>
  <si>
    <r>
      <t>Neighborhood Amenities.</t>
    </r>
    <r>
      <rPr>
        <sz val="11"/>
        <rFont val="Times New Roman"/>
        <family val="1"/>
      </rPr>
      <t xml:space="preserve"> Provide a scaled distance map showing the existing site amenities to the development site. Amenities include public transportation, park or recreational facilities, grocery stores, public schools, senior center, clinic, pharmacy or hospital.  If applying for California Tax Credit Allocation Committee (TCAC) funds, please provide Site and Service Amenities worksheet from TCAC application with anticipated scoring assumptions.  Label this as </t>
    </r>
    <r>
      <rPr>
        <b/>
        <sz val="11"/>
        <color indexed="12"/>
        <rFont val="Times New Roman"/>
        <family val="1"/>
      </rPr>
      <t>Attachment 10 - “Neighborhood Amenities.”</t>
    </r>
  </si>
  <si>
    <r>
      <t>Service Amenities.</t>
    </r>
    <r>
      <rPr>
        <sz val="11"/>
        <rFont val="Times New Roman"/>
        <family val="1"/>
      </rPr>
      <t xml:space="preserve"> Provide narrative description for services provided on-site to tenants free of charge.  If applying for California Tax Credit Allocation Committee (TCAC) funds, please provide Site and Service Amenities worksheet with anticipated scoring assumptions.   the Label this as </t>
    </r>
    <r>
      <rPr>
        <b/>
        <sz val="11"/>
        <color indexed="12"/>
        <rFont val="Times New Roman"/>
        <family val="1"/>
      </rPr>
      <t>Attachment 11 - “Service Amenities.”</t>
    </r>
  </si>
  <si>
    <t>Use of double-pane windows and/or windows with a reflective coating.</t>
  </si>
  <si>
    <t>resumes and/or statements that describe the experience of key staff members who have successfully completed projects similar to those to be assisted with HOME funds; OR</t>
  </si>
  <si>
    <t>Has a maximum of one-third of the governing board consists of representatives of the public sector as evidenced by the organization's:</t>
  </si>
  <si>
    <t xml:space="preserve">Elected Represent-active of a 
Low-Income Neighborhood Organization </t>
  </si>
  <si>
    <t>K. Developer Costs</t>
  </si>
  <si>
    <t xml:space="preserve">   General Administrative</t>
  </si>
  <si>
    <t>Insurance, Title, etc.</t>
  </si>
  <si>
    <t>Taxes, Performance, Premium, etc.</t>
  </si>
  <si>
    <r>
      <t>1)</t>
    </r>
    <r>
      <rPr>
        <sz val="10"/>
        <rFont val="Times New Roman"/>
        <family val="1"/>
      </rPr>
      <t xml:space="preserve"> List each Participant’s/Principal's alphabetical order, last name first.</t>
    </r>
  </si>
  <si>
    <t>List Previous Projects</t>
  </si>
  <si>
    <t>(Name, Location, Number of units in the project,</t>
  </si>
  <si>
    <t xml:space="preserve">                               Total development lost ( TDC ), and Number of units in the project)</t>
  </si>
  <si>
    <t>-make additional copy of this form, if necessary</t>
  </si>
  <si>
    <t xml:space="preserve">         Year Project:      </t>
  </si>
  <si>
    <t xml:space="preserve">     Placed-in-Service:</t>
  </si>
  <si>
    <t>#  RDA UNITS:</t>
  </si>
  <si>
    <t>phone, and e-mail:</t>
  </si>
  <si>
    <r>
      <t xml:space="preserve">Applicant is </t>
    </r>
    <r>
      <rPr>
        <b/>
        <sz val="9"/>
        <rFont val="Times New Roman"/>
        <family val="1"/>
      </rPr>
      <t>REQUIRED</t>
    </r>
    <r>
      <rPr>
        <sz val="9"/>
        <rFont val="Times New Roman"/>
        <family val="1"/>
      </rPr>
      <t xml:space="preserve"> to complete both Phase One (and Phase Two if applicable) Environmental Site Assessment &amp; Phase One Archaeological/Cultural Resources Assessment Survey prior to submitting application.</t>
    </r>
  </si>
  <si>
    <t>If a HUD-assisted project affects historic properties of significance to federally-recognized tribes, Responsible Entities or Applicant must consult with them to identify such properties, evaluate potential project impacts, and avoid, minimize or mitigate adverse impacts.  Certification of consultation per the Notice now required for all projects using Request for Release of Funds (RROF) form (form HUD 7015.15).</t>
  </si>
  <si>
    <t>FEMA Flood Map Designation (Zone):</t>
  </si>
  <si>
    <r>
      <t xml:space="preserve">Construction Start </t>
    </r>
    <r>
      <rPr>
        <sz val="9"/>
        <rFont val="Times New Roman"/>
        <family val="1"/>
      </rPr>
      <t>(must start within 1-year of funidng commitment or agreement)</t>
    </r>
  </si>
  <si>
    <t>Below is the complete list of my previous projects and my participation history as a principal in rental housing projects.</t>
  </si>
  <si>
    <t>County Counsel Fees</t>
  </si>
  <si>
    <t>Riverside County Demographics</t>
  </si>
  <si>
    <t>GRAND TOTAL</t>
  </si>
  <si>
    <t>Tax Credit, Depreciation &amp; Amortized Costs Totals</t>
  </si>
  <si>
    <t>Name of General Partner(s) or Principal Owner(s); for each indicate whether they are a Nonprofit or For Profit</t>
  </si>
  <si>
    <r>
      <t>The Applicant is a(n):</t>
    </r>
    <r>
      <rPr>
        <sz val="9"/>
        <rFont val="Times New Roman"/>
        <family val="1"/>
      </rPr>
      <t xml:space="preserve"> (Please enxter "X" for only one)</t>
    </r>
  </si>
  <si>
    <r>
      <t>Identify Applicant:</t>
    </r>
    <r>
      <rPr>
        <sz val="9"/>
        <rFont val="Times New Roman"/>
        <family val="1"/>
      </rPr>
      <t xml:space="preserve"> (Please enxter "X" for only one)</t>
    </r>
  </si>
  <si>
    <r>
      <t>Legal Status of Applicant:</t>
    </r>
    <r>
      <rPr>
        <sz val="9"/>
        <rFont val="Times New Roman"/>
        <family val="1"/>
      </rPr>
      <t xml:space="preserve"> (Please enxter "X" for only one)</t>
    </r>
  </si>
  <si>
    <r>
      <t xml:space="preserve">General Partner(s) or Principal Owner(s) Type </t>
    </r>
    <r>
      <rPr>
        <sz val="9"/>
        <rFont val="Times New Roman"/>
        <family val="1"/>
      </rPr>
      <t>(Please enxter "X" for only one)</t>
    </r>
  </si>
  <si>
    <t>L.</t>
  </si>
  <si>
    <t>Status of Ownership Entity:</t>
  </si>
  <si>
    <r>
      <t xml:space="preserve">If entity is not formed, then applicant is </t>
    </r>
    <r>
      <rPr>
        <b/>
        <u/>
        <sz val="11"/>
        <rFont val="Times New Roman"/>
        <family val="1"/>
      </rPr>
      <t>ineligible</t>
    </r>
    <r>
      <rPr>
        <sz val="11"/>
        <rFont val="Times New Roman"/>
        <family val="1"/>
      </rPr>
      <t xml:space="preserve"> to apply.</t>
    </r>
  </si>
  <si>
    <t>Calendar Year</t>
  </si>
  <si>
    <t>Fiscal Year</t>
  </si>
  <si>
    <t>Are any of these companies related to developer?  If so, explain capacity.</t>
  </si>
  <si>
    <t xml:space="preserve">(Source: http://factfinder2.census.gov) </t>
  </si>
  <si>
    <r>
      <t>Market Study.</t>
    </r>
    <r>
      <rPr>
        <sz val="11"/>
        <rFont val="Times New Roman"/>
        <family val="1"/>
      </rPr>
      <t xml:space="preserve"> Please provide a market study justifying the need for the project, and label as </t>
    </r>
    <r>
      <rPr>
        <b/>
        <sz val="11"/>
        <color indexed="12"/>
        <rFont val="Times New Roman"/>
        <family val="1"/>
      </rPr>
      <t>Attachment 9 - “Market Study.”</t>
    </r>
    <r>
      <rPr>
        <sz val="11"/>
        <rFont val="Times New Roman"/>
        <family val="1"/>
      </rPr>
      <t xml:space="preserve"> If applying for TCAC, provide market study that meets TCAC requirements.  Briefly summarize the Project's Market Study for the following:</t>
    </r>
  </si>
  <si>
    <r>
      <t xml:space="preserve">Financial Statements. </t>
    </r>
    <r>
      <rPr>
        <sz val="11"/>
        <rFont val="Times New Roman"/>
        <family val="1"/>
      </rPr>
      <t>Attach audited financial statements for the past two years. Please include and label this information as</t>
    </r>
    <r>
      <rPr>
        <b/>
        <sz val="11"/>
        <rFont val="Times New Roman"/>
        <family val="1"/>
      </rPr>
      <t xml:space="preserve"> </t>
    </r>
    <r>
      <rPr>
        <b/>
        <sz val="11"/>
        <color indexed="12"/>
        <rFont val="Times New Roman"/>
        <family val="1"/>
      </rPr>
      <t xml:space="preserve">Attachment 3 - “Financial Statements for the Past Two Years.”  </t>
    </r>
    <r>
      <rPr>
        <sz val="10"/>
        <rFont val="Times New Roman"/>
        <family val="1"/>
      </rPr>
      <t>(Please enxter "X" for only one)</t>
    </r>
  </si>
  <si>
    <t>Site:</t>
  </si>
  <si>
    <t>Project Type, Total Units and Unit Square Footage</t>
  </si>
  <si>
    <t>Participating City:</t>
  </si>
  <si>
    <t xml:space="preserve">Site is inside a Cooperating/Participating City?  </t>
  </si>
  <si>
    <t>Site is within the Unincorporated Area of the County of Riverside.</t>
  </si>
  <si>
    <t>Total number of units restricted for extremely low-income (30% AMI or below)</t>
  </si>
  <si>
    <t>Total number of units restricted for very low-income (50% AMI or below)</t>
  </si>
  <si>
    <t>Total number of units restricted for low-income (80% AMI or below)</t>
  </si>
  <si>
    <t>Other than HOME-assisted units:</t>
  </si>
  <si>
    <t>Is this Community Room to be used exclusively for this project?</t>
  </si>
  <si>
    <t>Explain:</t>
  </si>
  <si>
    <t>Entity must be formed at the time of application.  Date established:</t>
  </si>
  <si>
    <t>Is the site part of a multi-phase development?</t>
  </si>
  <si>
    <t>Are there any outstanding approvals required by the Planning Commission, City Council, Board of Supervisors or other discretionary body for land use entitlements? Explain the remaining process &amp; timeline to obtain such approval.</t>
  </si>
  <si>
    <t>CEQA approvals adopted by City/County Planning:</t>
  </si>
  <si>
    <t>EASTERN INFORMATION CENTER
CALIFORNIA HISTORICAL RESOURCES INFORMATION SYSTEM
Department of Anthropology, University of California Riverside, Riverside, CA 92521-0418
(951) 827-5745 - No Fax - eickw@ucr.edu
Inyo, Mono, and Riverside Counties</t>
  </si>
  <si>
    <t>Yes/No</t>
  </si>
  <si>
    <t>Loan or Grant</t>
  </si>
  <si>
    <t>ResidualReceipt (RR) or Svc'd</t>
  </si>
  <si>
    <t>Date of Commitment / Exp Date</t>
  </si>
  <si>
    <t>If No, explain status &amp; when?</t>
  </si>
  <si>
    <t>Are you applying for 4% or 9% tax credits?</t>
  </si>
  <si>
    <t>Low Income Housing Tax Credits</t>
  </si>
  <si>
    <t>What is the current Tax Credit Pricing?</t>
  </si>
  <si>
    <t>What is the projected TCAC tie-breaker score?</t>
  </si>
  <si>
    <t>Sources of Commitment</t>
  </si>
  <si>
    <t>Include a copy of the Preliminary Title Report that is less than 6 months old.</t>
  </si>
  <si>
    <r>
      <t xml:space="preserve">Submit TCAC supporting documents and label as </t>
    </r>
    <r>
      <rPr>
        <b/>
        <sz val="11"/>
        <color indexed="12"/>
        <rFont val="Times New Roman"/>
        <family val="1"/>
      </rPr>
      <t>Attachment 26A - “TCAC Support Documents.”</t>
    </r>
    <r>
      <rPr>
        <sz val="11"/>
        <rFont val="Times New Roman"/>
        <family val="1"/>
      </rPr>
      <t xml:space="preserve"> This should include breakdown of TCAC tie-breaker score and TCAC Cost Summary Worksheet.</t>
    </r>
  </si>
  <si>
    <t>When are you applying for tax credits? (1st Round or 2nd Round, Year)</t>
  </si>
  <si>
    <r>
      <t xml:space="preserve">Submit evidence of all commitments and label as </t>
    </r>
    <r>
      <rPr>
        <b/>
        <sz val="11"/>
        <color indexed="12"/>
        <rFont val="Times New Roman"/>
        <family val="1"/>
      </rPr>
      <t>Attachment 26B - “Letters of Support from Permanent Funding Sources.”</t>
    </r>
    <r>
      <rPr>
        <sz val="11"/>
        <rFont val="Times New Roman"/>
        <family val="1"/>
      </rPr>
      <t xml:space="preserve"> This should include commitment letters with all terms and conditions for all mortgages, grants, subordination agreements, bridge (interim) loans and investment tax credits (historical, low income, if applicable) and if the applicant is a partnership, a copy of the partnership agreement indicating the cash contributions by the general partner(s) and/or limited partner(s) and the distribution of proceeds from the project. It should be noted that projects with tax credits to be sold, the proceeds from the sale of these credits must be identified as a source of funding.
Aside from tax credits, ALL other funds must be committed.  To the extent applicant does not have commitment at the time of submitting this HOME application, then developer must provide a letter of commitment in the form of deferred developer's fee or equity to the project.</t>
    </r>
  </si>
  <si>
    <t>What Set-Aside Election per TCAC regulation Section 10315 (a)-(h) are you applying under? (N/A General pool, Nonprofit Organization, Nonprofit Homeless Assistance, Rural, Rural/RHS 514, Rural/RHS 515, At-Risk, At-Risk/Located in Rural Census Tract, Special Needs, or SRO)</t>
  </si>
  <si>
    <t>With the proposed funding committed to this project, is this project subject to:</t>
  </si>
  <si>
    <t>Yes / No</t>
  </si>
  <si>
    <t>Servicing of the HOME loan</t>
  </si>
  <si>
    <t>Annual Monitoring Fee</t>
  </si>
  <si>
    <t>RHS 514, 515</t>
  </si>
  <si>
    <r>
      <t xml:space="preserve">Prior to January 24, 2015, please use the Utility Allowance worksheet provided by the Housing Authority of the County of Riverside and label as </t>
    </r>
    <r>
      <rPr>
        <b/>
        <sz val="11"/>
        <color indexed="12"/>
        <rFont val="Times New Roman"/>
        <family val="1"/>
      </rPr>
      <t xml:space="preserve">Attachment 28 - “Monthly Resident Utility Allowance.” </t>
    </r>
    <r>
      <rPr>
        <sz val="11"/>
        <rFont val="Times New Roman"/>
        <family val="1"/>
      </rPr>
      <t xml:space="preserve">Utility Allowances must be itemized and correlated with the Riverside County Housing Authority utility allowance schedule - http://www.harivco.org.  </t>
    </r>
  </si>
  <si>
    <r>
      <rPr>
        <b/>
        <i/>
        <sz val="11"/>
        <rFont val="Times New Roman"/>
        <family val="1"/>
      </rPr>
      <t>Energy Efficient Allowance</t>
    </r>
    <r>
      <rPr>
        <sz val="11"/>
        <rFont val="Times New Roman"/>
        <family val="1"/>
      </rPr>
      <t xml:space="preserve">
You must have prior approval from the Housing Authority of the County of Riverside to use the Energy Efficient utility allowance chart. 
</t>
    </r>
  </si>
  <si>
    <t>The HOME loan will need to be serviced, so the proforma will need to show the servicing and repayment of the HOME loan.</t>
  </si>
  <si>
    <t>To be the “developer,” the community development housing organization must be in sole charge of all aspects of the development process, including obtaining zoning, securing non-HOME financing, selecting architects, engineers and general contractors, overseeing the progress of the work and determining the reasonableness of costs.</t>
  </si>
  <si>
    <r>
      <t xml:space="preserve">A CHDO must have paid employee staff with housing development experience and does not use the use of consultants or volunteers to perform the primary functions as a CHDO.  Provide evidence of paid employee staff under </t>
    </r>
    <r>
      <rPr>
        <b/>
        <sz val="11"/>
        <color indexed="12"/>
        <rFont val="Times New Roman"/>
        <family val="1"/>
      </rPr>
      <t>Attachment 6 - “Staffing Descriptions.”</t>
    </r>
  </si>
  <si>
    <r>
      <t xml:space="preserve">Staffing.  </t>
    </r>
    <r>
      <rPr>
        <sz val="11"/>
        <rFont val="Times New Roman"/>
        <family val="1"/>
      </rPr>
      <t>Provide a list of the staff assigned to implement and/or operate the proposed HOME project.  Include resumes of key project staff who will work on the project, and a description of related experience for each staff person listed.  Include an organizational chart.  Label as</t>
    </r>
    <r>
      <rPr>
        <b/>
        <sz val="11"/>
        <rFont val="Times New Roman"/>
        <family val="1"/>
      </rPr>
      <t xml:space="preserve"> </t>
    </r>
    <r>
      <rPr>
        <b/>
        <sz val="11"/>
        <color indexed="12"/>
        <rFont val="Times New Roman"/>
        <family val="1"/>
      </rPr>
      <t>Attachment 6 - “Staffing Descriptions.”</t>
    </r>
  </si>
  <si>
    <r>
      <t xml:space="preserve">See definition of Community Housing Development Oraganization under </t>
    </r>
    <r>
      <rPr>
        <b/>
        <sz val="11"/>
        <rFont val="Times New Roman"/>
        <family val="1"/>
      </rPr>
      <t>Exhibit "B"</t>
    </r>
    <r>
      <rPr>
        <sz val="11"/>
        <rFont val="Times New Roman"/>
        <family val="1"/>
      </rPr>
      <t>.</t>
    </r>
  </si>
  <si>
    <t>A designated organization undertaking development activities as a developer or sponsor must satisfy this requirement by having paid employees with housing development experience who will work on projects assisted with HOME funds. An organization that will own housing must demonstrate capacity to act as owner of a project and meet the requirements of §92.300 (a)(2). A nonprofit organization does not meet the test of demonstrated capacity based on any person who is a volunteer or whose services are donated by another organization.</t>
  </si>
  <si>
    <r>
      <rPr>
        <b/>
        <sz val="11"/>
        <rFont val="Times New Roman"/>
        <family val="1"/>
      </rPr>
      <t>List rent comparables by identifying name &amp; location of comparable project</t>
    </r>
    <r>
      <rPr>
        <sz val="11"/>
        <rFont val="Times New Roman"/>
        <family val="1"/>
      </rPr>
      <t>, distance from project, population served, # of units by bedroom size, rent by unit size and project amenities.</t>
    </r>
  </si>
  <si>
    <t>Section 212 (f) of the Cranston-Gonzalez National Affordable Housing Act, as amended, and Section 92.250(b) of the Final Rule for the HOME Program requires a Participating Jurisdiction (PJ) to certify that prior to the commitment of funds to a project, the PJ will evaluate the project in accordance with the guidelines it adopts for this purpose and will not invest any more HOME funds in combination with other governmental assistance than is necessary to provide affordable housing.</t>
  </si>
  <si>
    <r>
      <t xml:space="preserve">Please describe how the project will be managed to assure long term affordability.  How will tenant/owner selection be handled?  How will the incomes be verified?  If you will be contracting with a property management company, please provide a copy of the proposed contract and qualifications.  Label as </t>
    </r>
    <r>
      <rPr>
        <b/>
        <sz val="11"/>
        <color indexed="12"/>
        <rFont val="Times New Roman"/>
        <family val="1"/>
      </rPr>
      <t>Attachment 29 - “Management Plan and Tenant Selection Policy.”</t>
    </r>
  </si>
  <si>
    <t xml:space="preserve"> (Provide copy of the completed TCAC application for 9% deals upon submittal to TCAC)</t>
  </si>
  <si>
    <t>Under the 2013 HOME Final Rule, Section 92.252(d) requires the establishment of maximum monthly allowances for utilities and services (excluding telephone) and update the
allowances annually.  The section also requires the use of the HUD Utility Schedule Model to determine a project’s annual utility allowance or otherwise determine a project’s utility allowance based upon the utilities used at the project.</t>
  </si>
  <si>
    <t>HUD is making a technical correction to the 2013 HOME Final Rule which will delay the effective date of this requirement until January 24, 2015. When it becomes effective, only projects that are funded on or after January 24, 2015 will have to meet this requirement. Also, HUD will issue further guidance on other models that can be used to determine a projects annual utility allowance.</t>
  </si>
  <si>
    <t>(4) Has a tax exemption ruling from the Internal Revenue Service under section 501(c)(3) or (4) of the Internal Revenue Code of 1986 (26 CFR 1.501(c)(3)-1 or 1.501(c)(4)-1)), is classified as a subordinate of a central organization non-profit under section 905 of the Internal Revenue Code of 1986, or if the private nonprofit organization is an wholly owned entity that is disregarded as an entity separate from its owner for tax purposes (e.g., a single member limited liability company that is wholly owned by an organization that qualifies as tax-exempt), the owner organization has a tax exemption ruling from the Internal Revenue Service under section 501(c)(3) or (4) of the Internal Revenue Code of 1986 and meets the definition of “community housing development organization;”</t>
  </si>
  <si>
    <t>(5) Is not a governmental entity (including the participating jurisdiction, other jurisdiction, Indian tribe, public housing authority, Indian housing authority, housing finance agency, or redevelopment authority) and is not controlled by a governmental entity. An organization that is created by a governmental entity may qualify as a community housing development organization; however, the governmental entity may not have the right to appoint more than one-third of the membership of the organization's governing body and no more than one- third of the board members may be public officials or employees of governmental entity. Board members appointed by a governmental entity may not appoint the remaining two-thirds of the board members. The officers or employees of a governmental entity may not be officers or employees of a community housing development organization;</t>
  </si>
  <si>
    <t>(6) Has standards of financial accountability that conform to 24 CFR 84.21, “Standards for Financial Management Systems;”</t>
  </si>
  <si>
    <t>(7) Has among its purposes the provision of decent housing that is affordable to low-income and moderate-income persons, as evidenced in its charter, articles of incorporation, resolutions or by-laws;</t>
  </si>
  <si>
    <t>(8) Maintains accountability to low-income community residents by: 
(i) Maintaining at least one-third of its governing board's membership for residents of low-income neighborhoods, other low-income community residents, or elected representative of low-income neighborhood organizations. For urban areas, “community” may be a neighborhood or neighborhoods, city, county or metropolitan area; for rural areas, it may be a neighborhood or neighborhoods, town, village, county, or multi-county area (but not the entire State); and 
(ii) Providing a formal process for low-income program beneficiaries to advise the organization in its decisions regarding the design, siting, development, and management of affordable housing;</t>
  </si>
  <si>
    <t>(9) Has a demonstrated capacity for carrying out housing projects assisted with HOME funds. A designated organization undertaking development activities as a developer or sponsor must satisfy this requirement by having paid employees with housing development experience who will work on projects assisted with HOME funds. For its first year of funding as a community housing development organization, an organization may satisfy this requirement through a contract with a consultant who has housing development experience to train appropriate key staff of the organization. An organization that will own housing must demonstrate capacity to act as owner of a project and meet the requirements of §92.300(a)(2). A nonprofit organization does not meet the test of demonstrated capacity based on any person who is a volunteer or whose services are donated by another organization; and</t>
  </si>
  <si>
    <t>(10) Has a history of serving the community within which housing to be assisted with HOME funds is to be located. In general, an organization must be able to show one year of serving the community before HOME funds are reserved for the organization. However, a newly created organization formed by local churches, service organizations or neighborhood organizations may meet this requirement by demonstrating that its parent organization has at least a year of serving the community.</t>
  </si>
  <si>
    <r>
      <rPr>
        <b/>
        <sz val="10"/>
        <color indexed="8"/>
        <rFont val="Arial"/>
        <family val="2"/>
      </rPr>
      <t xml:space="preserve">Community Housing Development Organization (CHDO) </t>
    </r>
    <r>
      <rPr>
        <sz val="10"/>
        <color indexed="8"/>
        <rFont val="Arial"/>
        <family val="2"/>
      </rPr>
      <t>means a private nonprofit organization that: 
(1) Is organized under State or local laws; 
(2) Has no part of its net earnings inuring to the benefit of any member, founder, contributor, or individual; 
(3) Is neither controlled by, nor under the direction of, individuals or entities seeking to derive profit or gain from the organization. A community housing development organization may be sponsored or created by a for-profit entity, but: 
(i) The for-profit entity may not be an entity whose primary purpose is the development or management of housing, such as a builder, developer, or real estate management firm. 
(ii) The for-profit entity may not have the right to appoint more than one-third of the membership of the organization's governing body. Board members appointed by the for-profit entity may not appoint the remaining two-thirds of the board members;
(iii) The community housing development organization must be free to contract for goods and services from vendors of its own choosing; and
(iv) The officers and employees of the for-profit entity may not be officers or employees of the community housing development organization.</t>
    </r>
  </si>
  <si>
    <t>§92.2</t>
  </si>
  <si>
    <t xml:space="preserve">In July 2012, all records from CCR/FedReg, ORCA, and EPLS, active or expired, were moved to the System for Award Management (SAM).  SAM is a Federal Government owned and operated free web site that consolidates the capabilities in CCR/FedReg, ORCA, and EPLS. </t>
  </si>
  <si>
    <t>The County of Riverside requires that each contractor/vendor hold the required federal/state/local license for the service provided.</t>
  </si>
  <si>
    <t>Click “Print” on the Search Results page.</t>
  </si>
  <si>
    <t>Repeat steps 2 &amp; 3 for variations of the name of contractor/vendor (individual last name or firm).</t>
  </si>
  <si>
    <t>Attach print out of search results to this certification as supporting documentation.</t>
  </si>
  <si>
    <t>Attach to this certification as supporting documentation a copy of contractor/vendor license for the service provided.</t>
  </si>
  <si>
    <t>By signing below Developer, ______________________, has verified the contractor/vendor known as, ____________________________, was not listed in the Excluded Parties Lists System as of ____________ and has the required contractor/vendor license as of date of verification.</t>
  </si>
  <si>
    <t>Signature (Developer)</t>
  </si>
  <si>
    <t xml:space="preserve">Developer Fee </t>
  </si>
  <si>
    <t xml:space="preserve">    Debt Service Per Year HOME Loan:</t>
  </si>
  <si>
    <t xml:space="preserve">    Debt Coverage Ratio for HOME Loan</t>
  </si>
  <si>
    <t xml:space="preserve">  HOME Loan: Amount</t>
  </si>
  <si>
    <r>
      <t xml:space="preserve">3. </t>
    </r>
    <r>
      <rPr>
        <b/>
        <sz val="10"/>
        <color indexed="8"/>
        <rFont val="Arial"/>
        <family val="2"/>
      </rPr>
      <t>HOME Loan</t>
    </r>
    <r>
      <rPr>
        <sz val="10"/>
        <color indexed="8"/>
        <rFont val="Arial"/>
        <family val="2"/>
      </rPr>
      <t xml:space="preserve"> Term:</t>
    </r>
  </si>
  <si>
    <t>N/A</t>
  </si>
  <si>
    <t>Construction Management</t>
  </si>
  <si>
    <t>Accounting &amp; Other Legal Fees</t>
  </si>
  <si>
    <r>
      <t xml:space="preserve">If funded by HOME, the project will be subject to an annual agency monitoring fee of </t>
    </r>
    <r>
      <rPr>
        <b/>
        <u/>
        <sz val="11"/>
        <rFont val="Times New Roman"/>
        <family val="1"/>
      </rPr>
      <t>$100.00 per unit (for all rental units)</t>
    </r>
    <r>
      <rPr>
        <sz val="11"/>
        <rFont val="Times New Roman"/>
        <family val="1"/>
      </rPr>
      <t>, which needs to be reflected in the operating proforma (Break out unit sizes by varying affordability levels.)</t>
    </r>
  </si>
  <si>
    <t>Total Debt Service</t>
  </si>
  <si>
    <t>Cash on Cash Return (15 Yr Avg. Cash Flow)</t>
  </si>
  <si>
    <t>Annual Profit (15 Yr Avg.)</t>
  </si>
  <si>
    <r>
      <t xml:space="preserve">DEVELOPMENT BUDGET AND OPERATING PROFORMA. Please use the budget sheets provided in this Application (see worksheets for Development Budget, LIHTC, Assumptions &amp; Input Data, Underwriting Summary, Construction Cost, Operating Proforma 1st Year, 2-7th Year, and 15 Year Proforma). Label as </t>
    </r>
    <r>
      <rPr>
        <b/>
        <sz val="11"/>
        <color indexed="12"/>
        <rFont val="Times New Roman"/>
        <family val="1"/>
      </rPr>
      <t>Attachment 27 - “Uses of Funds &amp; 15 year Proforma.”</t>
    </r>
  </si>
  <si>
    <t>Fill out the attached "Supplemental Application" spreadsheet that includes a 15 year proforma. The proforma (project income and expense statement) must include achievable rent levels, market vacancies and operating expenses, and specify assumptions used in calculating the project cash flow to determine the reasonableness of the rate of return on the equity investment. The proforma must also represent, at a minimum, the term of the affordability requirements, but longer if applicable.</t>
  </si>
  <si>
    <t>Uses of Funds &amp; 30 Years Proforma (Development Budget, LIHTC, Assumptions &amp; Input Data, Underwriting Summary, Construction Cost, Operating Proforma 1st Year, 2-7th Year, and 15 Year Proforma)</t>
  </si>
  <si>
    <t>Please fill in the 
Date of Commitment and the Expiration Date for each source
(dd/mm/yy , dd/mm/yy)</t>
  </si>
  <si>
    <t>Conv. Loan</t>
  </si>
  <si>
    <t>*  Submit a detailed construction cost breakdown and include under Attachment 27. Construction Cost Breakdown.</t>
  </si>
  <si>
    <r>
      <t xml:space="preserve">** Be sure to consider the following fees/expenses in the </t>
    </r>
    <r>
      <rPr>
        <b/>
        <u/>
        <sz val="10"/>
        <rFont val="Arial"/>
        <family val="2"/>
      </rPr>
      <t>operational budget</t>
    </r>
    <r>
      <rPr>
        <b/>
        <sz val="10"/>
        <rFont val="Arial"/>
        <family val="2"/>
      </rPr>
      <t xml:space="preserve"> (do not include in the Development Budget above) :</t>
    </r>
  </si>
  <si>
    <t>*** Submit and itemize Land Development Impact Fees and include in Attachment 27.</t>
  </si>
  <si>
    <t xml:space="preserve">    Auditing and accounting fees; property management fee not to exceed $50 per unit per month; operating expenses; reserves; general partner fee (if applicable) of $20,000; 
    Limited partnership fee (if applicable) of $2,500 per year; and an annual Agency monitoring fee of $100.00 per unit.</t>
  </si>
  <si>
    <t>Typically 4% to 7% (10% for SRO) Based on market</t>
  </si>
  <si>
    <t>(Signature required)</t>
  </si>
  <si>
    <r>
      <t xml:space="preserve">Activities and Amount of HOME funds applying for: </t>
    </r>
    <r>
      <rPr>
        <sz val="9"/>
        <rFont val="Times New Roman"/>
        <family val="1"/>
      </rPr>
      <t>(Required)</t>
    </r>
  </si>
  <si>
    <t>(Please enxter "X" where applicable)</t>
  </si>
  <si>
    <t>Bridge Loan Interest &amp; Fees</t>
  </si>
  <si>
    <t>Due Diligence Fees-lender/investor</t>
  </si>
  <si>
    <t>Organizational Costs (legal fees)</t>
  </si>
  <si>
    <t>Accounting/Reimbursables</t>
  </si>
  <si>
    <t>Soft Cost Contingency</t>
  </si>
  <si>
    <t>Soil Tests</t>
  </si>
  <si>
    <t>Professional Fees</t>
  </si>
  <si>
    <t>&lt;source&gt;</t>
  </si>
  <si>
    <t xml:space="preserve">     County - Monitoring Fee</t>
  </si>
  <si>
    <t xml:space="preserve">      County - Monitoring Fee</t>
  </si>
  <si>
    <t>(Application fee $1,000 payable to County of Riverside)</t>
  </si>
  <si>
    <t>County of Riverside</t>
  </si>
  <si>
    <t xml:space="preserve">ALL SECTIONS OF THIS APPLICATION, INCLUDING ATTACHMENTS AND EXHIBITS MUST BE COMPLETE AND ACCURATE TO BE CONSIDERED FOR FUNDING. REVIEW YOUR APPLICATION AND ATTACHMENTS/EXHIBITS FOR COMPLETENESS.  INCOMPLETE PACKAGES WILL NOT BE CONSIDERED. </t>
  </si>
  <si>
    <r>
      <t xml:space="preserve">BINDED APPLICATIONS: ONE (1) ORIGINAL, ONE (1) COPY AND ONE (1) ELECTRONIC USB DRIVE OF THIS APPLICATION </t>
    </r>
    <r>
      <rPr>
        <b/>
        <i/>
        <u/>
        <sz val="11"/>
        <rFont val="Times New Roman"/>
        <family val="1"/>
      </rPr>
      <t>MUST BE SUBMITTED OR APPLICATION WILL BE DENIED</t>
    </r>
    <r>
      <rPr>
        <b/>
        <i/>
        <sz val="11"/>
        <rFont val="Times New Roman"/>
        <family val="1"/>
      </rPr>
      <t>.</t>
    </r>
  </si>
  <si>
    <r>
      <t xml:space="preserve">This Application is designed to fund projects which are ready for construction and/or acquisition activities. The application should not represent a project that is conceptual in nature. Further, this application is intended to clearly state the entire scope and anticipated accomplishments of the housing activity proposed. If funded, </t>
    </r>
    <r>
      <rPr>
        <u/>
        <sz val="11"/>
        <rFont val="Times New Roman"/>
        <family val="1"/>
      </rPr>
      <t>under no circumstances</t>
    </r>
    <r>
      <rPr>
        <sz val="11"/>
        <rFont val="Times New Roman"/>
        <family val="1"/>
      </rPr>
      <t>, shall the applicant re-define, re-negotiate or otherwise change the scope or the original intent of the proposal. If for any purpose, the project is thus redefined with a change in the scope of purpose, or any deviation from the original intent of the application, this application shall be deemed null and void.  For all that applies, please mark all appropriate boxes with an "X".</t>
    </r>
  </si>
  <si>
    <t>5 BR</t>
  </si>
  <si>
    <t xml:space="preserve">As the official designated by the governing body, I hereby certify that if approved by the County for a HOME funding allocation,  </t>
  </si>
  <si>
    <t>Five Bedroom</t>
  </si>
  <si>
    <t xml:space="preserve">If applying for 9% or 4% tax credits, then provide an analysis that demonstrates that the project is competitive comparing projects that have applied and were funded in the previous 2 rounds. County will only fund projects that can demonstrate construction can start within 12 months. </t>
  </si>
  <si>
    <r>
      <t xml:space="preserve">Submit letter certifying that the project will be subject to State Prevailing wages/Davis Bacon wages OR legal opinion or cite regulations why not applicable and label as </t>
    </r>
    <r>
      <rPr>
        <b/>
        <sz val="11"/>
        <color rgb="FF0000FF"/>
        <rFont val="Times New Roman"/>
        <family val="1"/>
      </rPr>
      <t>Attachment 26C - “Certification Letter regarding State Prevailing wages/Davis Bacon wages.”</t>
    </r>
    <r>
      <rPr>
        <sz val="11"/>
        <rFont val="Times New Roman"/>
        <family val="1"/>
      </rPr>
      <t xml:space="preserve"> </t>
    </r>
  </si>
  <si>
    <t>wishes to submit an application to obtain from the County an allocation of HOME Funds.</t>
  </si>
  <si>
    <t xml:space="preserve">3403 Tenth St., Suite 300, Riverside, CA 92501 </t>
  </si>
  <si>
    <t>24 CFR PART 75</t>
  </si>
  <si>
    <t>Section 3</t>
  </si>
  <si>
    <t>ECONOMIC OPPORTUNITIES FOR LOW-AND VERY LOW-INCOME PERSONS</t>
  </si>
  <si>
    <t>https://www.ecfr.gov/current/title-24/subtitle-A/part-75</t>
  </si>
  <si>
    <t>Juan Garcia, Deputy Director</t>
  </si>
  <si>
    <t>PHONE:  (951) 955-8126  |  EMAIL:  JUGarcia@rivco.org</t>
  </si>
  <si>
    <r>
      <t xml:space="preserve">(CHDO's) Fifteen percent (15%) of the annual federal allocation of HOME funds to Riverside County will be specifically reserved for CHDO’s to carry out any eligible HOME development activity in housing which they develop, own or sponsor. If the applicant is a CHDO or wishes to certify or re-certify the non-profit as a CHDO, please complete </t>
    </r>
    <r>
      <rPr>
        <b/>
        <sz val="11"/>
        <rFont val="Times New Roman"/>
        <family val="1"/>
      </rPr>
      <t>Exhibit "B"</t>
    </r>
    <r>
      <rPr>
        <sz val="11"/>
        <rFont val="Times New Roman"/>
        <family val="1"/>
      </rPr>
      <t xml:space="preserve">, check the appropriate boxes and attach supporting documentation and label as </t>
    </r>
    <r>
      <rPr>
        <b/>
        <sz val="11"/>
        <color indexed="12"/>
        <rFont val="Times New Roman"/>
        <family val="1"/>
      </rPr>
      <t>Attachment 1 - “CHDO Documentation And Financials.”</t>
    </r>
    <r>
      <rPr>
        <sz val="11"/>
        <rFont val="Times New Roman"/>
        <family val="1"/>
      </rPr>
      <t xml:space="preserve"> Prior CHDO certification by HWS must also re-certify.</t>
    </r>
  </si>
  <si>
    <r>
      <t>Local Housing Need.</t>
    </r>
    <r>
      <rPr>
        <sz val="11"/>
        <rFont val="Times New Roman"/>
        <family val="1"/>
      </rPr>
      <t xml:space="preserve"> (Please enter "X" where applicable). The Project will address priorities established under Riverside County’s most recent Consolidated Plan. </t>
    </r>
  </si>
  <si>
    <t>*HWS will NOT process any funding commitments through a HOME Loan Agreement until the final parcel map is approved and recorded 120 days before going to the Board of Supervisors.</t>
  </si>
  <si>
    <t xml:space="preserve">It is important to note that HWS must conduct its own environmental assessment (NEPA) on the proposed project.  A Finding of No Significant Impact (FONSI) must be obtained and taken to the Board of Supervisors for approval and is sent to HUD.  Subsequently and if funds are to be allocated to the proposed project, the One Year Action Plan (OYAP) must be amended to include the project and its funding allocation; this is also taken to the Board of Supervisors and sent to HUD.  Once the FONSI and OYAP are approved, it will take up to an additional 6-week timeframe for HWS staff to process a staff report and obtain Board of Supervisor's approval for a formal funding commitment of HOME funds.  The entire process may take up to 6-months to complete and therefore should be incorporated in the Applicant's schedule.   </t>
  </si>
  <si>
    <t>https://harivco.org/node/31/energy-efficient-allowance</t>
  </si>
  <si>
    <t>2023 ADJUSTED HOME INCOME LIMITS AND HOME PROGRAM RENTS</t>
  </si>
  <si>
    <t>HOME Income</t>
  </si>
  <si>
    <t>30% Limits</t>
  </si>
  <si>
    <t>50% Limits Very Low-Inc</t>
  </si>
  <si>
    <t>60% Limits</t>
  </si>
  <si>
    <t>80% Limits Low-Inc</t>
  </si>
  <si>
    <t>1 Person</t>
  </si>
  <si>
    <t>2 Person</t>
  </si>
  <si>
    <t>3 Person</t>
  </si>
  <si>
    <t>4 Person</t>
  </si>
  <si>
    <t>5 Person</t>
  </si>
  <si>
    <t>6 Person</t>
  </si>
  <si>
    <t>7 Person</t>
  </si>
  <si>
    <t>8 Person</t>
  </si>
  <si>
    <t>HOME Rents</t>
  </si>
  <si>
    <t>Low Home Rent Limit</t>
  </si>
  <si>
    <t>High Home Rent Limit</t>
  </si>
  <si>
    <t>For Information Only:</t>
  </si>
  <si>
    <t>Fair Markent Rent</t>
  </si>
  <si>
    <t>50% Rent Limit</t>
  </si>
  <si>
    <t>65% Rent Limit</t>
  </si>
  <si>
    <t>EFF</t>
  </si>
  <si>
    <t>1BR</t>
  </si>
  <si>
    <t>2BR</t>
  </si>
  <si>
    <t>3BR</t>
  </si>
  <si>
    <t>4BR</t>
  </si>
  <si>
    <t>5BR</t>
  </si>
  <si>
    <t>6BR</t>
  </si>
  <si>
    <t>Number of persons</t>
  </si>
  <si>
    <t>Percentage adjustments</t>
  </si>
  <si>
    <t>The County of Riverside Departments of Housing and Workforce Solutions (hereinafter referred to as "County") has issued a Notice of Funding Availability for the HOME program and is authorized to approve funding allocation which will be made available directly through the U.S. Department of Housing and Urban Development (HUD)  to be used for the purposes set forth in Title II of the Cranston-Gonzales National Affordable Housing Act of 1990, the implementing regulations set forth in Title 24 of the Code of Federal Regulations, part 92; and</t>
  </si>
  <si>
    <t>https://www.hud.gov/program_offices/fair_housing_equal_opp/housing_discrimination_and_persons_identifying_lgbtq</t>
  </si>
  <si>
    <t>Visit https://sam.gov/search/</t>
  </si>
  <si>
    <t>Under “Search”, enter the company name and press enter.</t>
  </si>
  <si>
    <t>Rev. 11/6/2023</t>
  </si>
  <si>
    <t>expires 12/31/2024</t>
  </si>
  <si>
    <t>The information contained in this checklist refers to the definition of Community Housing Development Organizations (CHDOs) in Subpart A, Section 92.2 of the HOME Final Rule.  The checklist will be used by HWS to evaluate the documents HUD requires a non-profit to collect in order to certify the non-profit as a CHDO.</t>
  </si>
  <si>
    <t>Base</t>
  </si>
  <si>
    <t>2023 HOME - Effective June 15, 2023 HUD RIVERSIDE-SAN BERNARDINO CA MSA</t>
  </si>
  <si>
    <t>This part establishes the requirements to be followed to ensure the objectives of Section 3 of the Housing and Urban Development Act of 1968 (12 U.S.C. 1701u) (Section 3) are met. The purpose of Section 3 is to ensure that economic opportunities, most importantly employment, generated by certain HUD financial assistance shall be directed to low- and very low-income persons, particularly those who are recipients of government assistance for housing or residents of the community in which the Federal assistance is spent.</t>
  </si>
  <si>
    <t>7)</t>
  </si>
  <si>
    <t>8)</t>
  </si>
  <si>
    <t>9)</t>
  </si>
  <si>
    <t>10)</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</si>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</sst>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_);_(* \(#,##0\);_(* &quot;-&quot;??_);_(@_)"/>
    <numFmt numFmtId="167" formatCode="0.0%"/>
    <numFmt numFmtId="168" formatCode="&quot;$&quot;#,##0.00"/>
    <numFmt numFmtId="169" formatCode=";;;"/>
    <numFmt numFmtId="170" formatCode="&quot;$&quot;#,##0"/>
  </numFmts>
  <fonts count="75" x14ac:knownFonts="1">
    <font>
      <sz val="10"/>
      <color indexed="8"/>
      <name val="Arial"/>
    </font>
    <font>
      <sz val="10"/>
      <color indexed="8"/>
      <name val="Arial"/>
      <family val="2"/>
    </font>
    <font>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i/>
      <sz val="10"/>
      <color indexed="8"/>
      <name val="Times New Roman"/>
      <family val="1"/>
    </font>
    <font>
      <b/>
      <sz val="9"/>
      <color indexed="8"/>
      <name val="Times New Roman"/>
      <family val="1"/>
    </font>
    <font>
      <b/>
      <sz val="10"/>
      <color indexed="8"/>
      <name val="Arial"/>
      <family val="2"/>
    </font>
    <font>
      <b/>
      <sz val="10"/>
      <color indexed="8"/>
      <name val="Times New Roman"/>
      <family val="1"/>
    </font>
    <font>
      <b/>
      <sz val="12"/>
      <color indexed="8"/>
      <name val="Arial"/>
      <family val="2"/>
    </font>
    <font>
      <b/>
      <sz val="14"/>
      <color indexed="8"/>
      <name val="Arial"/>
      <family val="2"/>
    </font>
    <font>
      <sz val="8"/>
      <color indexed="8"/>
      <name val="Arial"/>
      <family val="2"/>
    </font>
    <font>
      <sz val="8"/>
      <color indexed="8"/>
      <name val="Arial Narrow"/>
      <family val="2"/>
    </font>
    <font>
      <sz val="9"/>
      <color indexed="8"/>
      <name val="Arial"/>
      <family val="2"/>
    </font>
    <font>
      <sz val="10"/>
      <name val="Arial"/>
      <family val="2"/>
    </font>
    <font>
      <u/>
      <sz val="11"/>
      <color indexed="12"/>
      <name val="Arial"/>
      <family val="2"/>
    </font>
    <font>
      <sz val="8"/>
      <name val="Arial"/>
      <family val="2"/>
    </font>
    <font>
      <sz val="10"/>
      <name val="Times New Roman"/>
      <family val="1"/>
    </font>
    <font>
      <b/>
      <sz val="10"/>
      <name val="Times New Roman"/>
      <family val="1"/>
    </font>
    <font>
      <b/>
      <sz val="12"/>
      <name val="Times New Roman"/>
      <family val="1"/>
    </font>
    <font>
      <u/>
      <sz val="11"/>
      <color indexed="12"/>
      <name val="Times New Roman"/>
      <family val="1"/>
    </font>
    <font>
      <sz val="11"/>
      <name val="Times New Roman"/>
      <family val="1"/>
    </font>
    <font>
      <b/>
      <i/>
      <sz val="11"/>
      <name val="Times New Roman"/>
      <family val="1"/>
    </font>
    <font>
      <b/>
      <i/>
      <sz val="12"/>
      <name val="Times New Roman"/>
      <family val="1"/>
    </font>
    <font>
      <sz val="11"/>
      <name val="Arial"/>
      <family val="2"/>
    </font>
    <font>
      <u/>
      <sz val="11"/>
      <name val="Times New Roman"/>
      <family val="1"/>
    </font>
    <font>
      <sz val="12"/>
      <name val="Times New Roman"/>
      <family val="1"/>
    </font>
    <font>
      <sz val="9"/>
      <name val="Times New Roman"/>
      <family val="1"/>
    </font>
    <font>
      <sz val="12"/>
      <name val="Arial"/>
      <family val="2"/>
    </font>
    <font>
      <sz val="8"/>
      <name val="Times New Roman"/>
      <family val="1"/>
    </font>
    <font>
      <u/>
      <sz val="12"/>
      <name val="Times New Roman"/>
      <family val="1"/>
    </font>
    <font>
      <b/>
      <sz val="11"/>
      <name val="Times New Roman"/>
      <family val="1"/>
    </font>
    <font>
      <b/>
      <sz val="11"/>
      <color indexed="12"/>
      <name val="Times New Roman"/>
      <family val="1"/>
    </font>
    <font>
      <b/>
      <u/>
      <sz val="11"/>
      <name val="Times New Roman"/>
      <family val="1"/>
    </font>
    <font>
      <b/>
      <u/>
      <sz val="12"/>
      <name val="Times New Roman"/>
      <family val="1"/>
    </font>
    <font>
      <i/>
      <sz val="12"/>
      <name val="Times New Roman"/>
      <family val="1"/>
    </font>
    <font>
      <sz val="11"/>
      <color indexed="12"/>
      <name val="Times New Roman"/>
      <family val="1"/>
    </font>
    <font>
      <b/>
      <sz val="14"/>
      <name val="Times New Roman"/>
      <family val="1"/>
    </font>
    <font>
      <b/>
      <sz val="10"/>
      <name val="Arial"/>
      <family val="2"/>
    </font>
    <font>
      <b/>
      <sz val="12"/>
      <name val="Arial"/>
      <family val="2"/>
    </font>
    <font>
      <u/>
      <sz val="10"/>
      <name val="Times New Roman"/>
      <family val="1"/>
    </font>
    <font>
      <b/>
      <sz val="16"/>
      <name val="Times New Roman"/>
      <family val="1"/>
    </font>
    <font>
      <i/>
      <sz val="11"/>
      <name val="Times New Roman"/>
      <family val="1"/>
    </font>
    <font>
      <b/>
      <u/>
      <sz val="18"/>
      <name val="Arial"/>
      <family val="2"/>
    </font>
    <font>
      <u/>
      <sz val="10"/>
      <name val="Arial"/>
      <family val="2"/>
    </font>
    <font>
      <sz val="8"/>
      <name val="Arial Narrow"/>
      <family val="2"/>
    </font>
    <font>
      <b/>
      <sz val="8"/>
      <name val="Arial Narrow"/>
      <family val="2"/>
    </font>
    <font>
      <sz val="12"/>
      <color indexed="8"/>
      <name val="Times New Roman"/>
      <family val="1"/>
    </font>
    <font>
      <b/>
      <sz val="12"/>
      <color indexed="8"/>
      <name val="Times New Roman"/>
      <family val="1"/>
    </font>
    <font>
      <i/>
      <sz val="10"/>
      <name val="Times New Roman"/>
      <family val="1"/>
    </font>
    <font>
      <b/>
      <i/>
      <sz val="10"/>
      <name val="Times New Roman"/>
      <family val="1"/>
    </font>
    <font>
      <i/>
      <sz val="10"/>
      <name val="Arial"/>
      <family val="2"/>
    </font>
    <font>
      <b/>
      <sz val="8"/>
      <color indexed="8"/>
      <name val="Arial"/>
      <family val="2"/>
    </font>
    <font>
      <b/>
      <sz val="11"/>
      <color indexed="8"/>
      <name val="Arial"/>
      <family val="2"/>
    </font>
    <font>
      <sz val="12"/>
      <color indexed="8"/>
      <name val="Arial"/>
      <family val="2"/>
    </font>
    <font>
      <sz val="18"/>
      <color indexed="8"/>
      <name val="Arial Black"/>
      <family val="2"/>
    </font>
    <font>
      <sz val="14"/>
      <color indexed="8"/>
      <name val="Times New Roman"/>
      <family val="1"/>
    </font>
    <font>
      <b/>
      <sz val="14"/>
      <color indexed="8"/>
      <name val="Times New Roman"/>
      <family val="1"/>
    </font>
    <font>
      <sz val="7"/>
      <color indexed="8"/>
      <name val="Arial"/>
      <family val="2"/>
    </font>
    <font>
      <b/>
      <sz val="9"/>
      <name val="Times New Roman"/>
      <family val="1"/>
    </font>
    <font>
      <b/>
      <u/>
      <sz val="10"/>
      <name val="Arial"/>
      <family val="2"/>
    </font>
    <font>
      <u/>
      <sz val="10"/>
      <color indexed="12"/>
      <name val="Times New Roman"/>
      <family val="1"/>
    </font>
    <font>
      <b/>
      <i/>
      <sz val="11"/>
      <color indexed="8"/>
      <name val="Arial"/>
      <family val="2"/>
    </font>
    <font>
      <b/>
      <i/>
      <sz val="10"/>
      <color indexed="8"/>
      <name val="Arial"/>
      <family val="2"/>
    </font>
    <font>
      <sz val="10"/>
      <color indexed="8"/>
      <name val="Arial"/>
      <family val="2"/>
    </font>
    <font>
      <sz val="9"/>
      <color indexed="8"/>
      <name val="Times New Roman"/>
      <family val="1"/>
    </font>
    <font>
      <b/>
      <i/>
      <u/>
      <sz val="11"/>
      <name val="Times New Roman"/>
      <family val="1"/>
    </font>
    <font>
      <sz val="11"/>
      <color theme="1"/>
      <name val="Calibri"/>
      <family val="2"/>
      <scheme val="minor"/>
    </font>
    <font>
      <b/>
      <i/>
      <sz val="12"/>
      <color theme="1"/>
      <name val="Times New Roman"/>
      <family val="1"/>
    </font>
    <font>
      <b/>
      <i/>
      <sz val="12"/>
      <color theme="1"/>
      <name val="Arial"/>
      <family val="2"/>
    </font>
    <font>
      <sz val="12"/>
      <color rgb="FFFF0000"/>
      <name val="Times New Roman"/>
      <family val="1"/>
    </font>
    <font>
      <b/>
      <sz val="11"/>
      <color theme="5"/>
      <name val="Times New Roman"/>
      <family val="1"/>
    </font>
    <font>
      <b/>
      <sz val="11"/>
      <color rgb="FF0000FF"/>
      <name val="Times New Roman"/>
      <family val="1"/>
    </font>
    <font>
      <sz val="10"/>
      <color rgb="FF000000"/>
      <name val="Arial"/>
      <family val="2"/>
    </font>
  </fonts>
  <fills count="2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CECFF"/>
        <bgColor indexed="64"/>
      </patternFill>
    </fill>
    <fill>
      <patternFill patternType="solid">
        <fgColor theme="1"/>
        <bgColor indexed="64"/>
      </patternFill>
    </fill>
    <fill>
      <patternFill patternType="solid">
        <fgColor rgb="FFFFCCCC"/>
        <bgColor indexed="64"/>
      </patternFill>
    </fill>
    <fill>
      <patternFill patternType="solid">
        <fgColor theme="9" tint="0.59999389629810485"/>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8F7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s>
  <borders count="65">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0" fontId="68" fillId="0" borderId="0"/>
    <xf numFmtId="0" fontId="15" fillId="0" borderId="0"/>
    <xf numFmtId="0" fontId="15" fillId="0" borderId="0"/>
    <xf numFmtId="9" fontId="1" fillId="0" borderId="0" applyFont="0" applyFill="0" applyBorder="0" applyAlignment="0" applyProtection="0"/>
  </cellStyleXfs>
  <cellXfs count="984">
    <xf numFmtId="0" fontId="0" fillId="0" borderId="0" xfId="0"/>
    <xf numFmtId="0" fontId="10" fillId="0" borderId="0" xfId="0" applyFont="1"/>
    <xf numFmtId="0" fontId="0" fillId="0" borderId="0" xfId="0" applyAlignment="1">
      <alignment horizontal="center"/>
    </xf>
    <xf numFmtId="166" fontId="0" fillId="0" borderId="0" xfId="1" applyNumberFormat="1" applyFont="1"/>
    <xf numFmtId="166" fontId="0" fillId="0" borderId="1" xfId="1" applyNumberFormat="1" applyFont="1" applyBorder="1"/>
    <xf numFmtId="0" fontId="0" fillId="0" borderId="1" xfId="0" applyBorder="1" applyAlignment="1">
      <alignment horizontal="center"/>
    </xf>
    <xf numFmtId="166" fontId="8" fillId="0" borderId="0" xfId="0" applyNumberFormat="1" applyFont="1"/>
    <xf numFmtId="0" fontId="8" fillId="0" borderId="0" xfId="0" applyFont="1"/>
    <xf numFmtId="0" fontId="2" fillId="0" borderId="0" xfId="0" applyFont="1" applyProtection="1">
      <protection locked="0"/>
    </xf>
    <xf numFmtId="164" fontId="2" fillId="0" borderId="0" xfId="2" applyNumberFormat="1" applyFont="1" applyProtection="1">
      <protection locked="0"/>
    </xf>
    <xf numFmtId="167" fontId="2" fillId="0" borderId="0" xfId="7" applyNumberFormat="1" applyFont="1" applyProtection="1">
      <protection locked="0"/>
    </xf>
    <xf numFmtId="0" fontId="0" fillId="0" borderId="0" xfId="0" applyProtection="1">
      <protection locked="0"/>
    </xf>
    <xf numFmtId="0" fontId="2" fillId="0" borderId="0" xfId="0" applyFont="1" applyBorder="1" applyProtection="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right"/>
      <protection locked="0"/>
    </xf>
    <xf numFmtId="165" fontId="2" fillId="0" borderId="0" xfId="2" applyNumberFormat="1" applyFont="1" applyAlignment="1" applyProtection="1">
      <alignment horizontal="center"/>
      <protection locked="0"/>
    </xf>
    <xf numFmtId="164" fontId="2" fillId="0" borderId="0" xfId="2" applyNumberFormat="1" applyFont="1" applyAlignment="1" applyProtection="1">
      <alignment horizontal="center"/>
      <protection locked="0"/>
    </xf>
    <xf numFmtId="167" fontId="2" fillId="0" borderId="0" xfId="7" applyNumberFormat="1" applyFont="1" applyAlignment="1" applyProtection="1">
      <alignment horizontal="center"/>
      <protection locked="0"/>
    </xf>
    <xf numFmtId="5" fontId="2" fillId="0" borderId="0" xfId="0" applyNumberFormat="1" applyFont="1" applyProtection="1">
      <protection locked="0"/>
    </xf>
    <xf numFmtId="5" fontId="2" fillId="0" borderId="0" xfId="0" applyNumberFormat="1" applyFont="1" applyFill="1" applyBorder="1" applyProtection="1">
      <protection locked="0"/>
    </xf>
    <xf numFmtId="165" fontId="2" fillId="0" borderId="0" xfId="2" applyNumberFormat="1" applyFont="1" applyFill="1" applyBorder="1" applyAlignment="1" applyProtection="1">
      <alignment horizontal="center"/>
      <protection locked="0"/>
    </xf>
    <xf numFmtId="164" fontId="2" fillId="0" borderId="0" xfId="2" applyNumberFormat="1" applyFont="1" applyFill="1" applyBorder="1" applyAlignment="1" applyProtection="1">
      <alignment horizontal="center"/>
      <protection locked="0"/>
    </xf>
    <xf numFmtId="167" fontId="2" fillId="0" borderId="0" xfId="7"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0" xfId="0" applyFill="1" applyAlignment="1" applyProtection="1">
      <alignment horizontal="center"/>
    </xf>
    <xf numFmtId="0" fontId="0" fillId="0" borderId="0" xfId="0" applyProtection="1"/>
    <xf numFmtId="43" fontId="0" fillId="0" borderId="0" xfId="0" applyNumberFormat="1" applyFill="1" applyProtection="1"/>
    <xf numFmtId="0" fontId="0" fillId="0" borderId="0" xfId="0" applyFill="1" applyProtection="1"/>
    <xf numFmtId="165" fontId="0" fillId="0" borderId="0" xfId="2" applyNumberFormat="1" applyFont="1" applyFill="1" applyProtection="1"/>
    <xf numFmtId="5" fontId="0" fillId="0" borderId="0" xfId="2" applyNumberFormat="1" applyFont="1" applyFill="1" applyProtection="1"/>
    <xf numFmtId="9" fontId="0" fillId="0" borderId="0" xfId="7" applyFont="1" applyFill="1" applyAlignment="1" applyProtection="1">
      <alignment horizontal="center"/>
    </xf>
    <xf numFmtId="167" fontId="0" fillId="0" borderId="0" xfId="7" applyNumberFormat="1" applyFont="1" applyFill="1" applyProtection="1"/>
    <xf numFmtId="0" fontId="11" fillId="0" borderId="0" xfId="0" applyFont="1" applyProtection="1"/>
    <xf numFmtId="10" fontId="0" fillId="0" borderId="0" xfId="0" applyNumberFormat="1" applyFill="1" applyAlignment="1" applyProtection="1">
      <alignment horizontal="center"/>
    </xf>
    <xf numFmtId="10" fontId="0" fillId="0" borderId="0" xfId="7" applyNumberFormat="1" applyFont="1" applyFill="1" applyProtection="1"/>
    <xf numFmtId="9" fontId="0" fillId="0" borderId="0" xfId="7" applyFont="1" applyFill="1" applyProtection="1"/>
    <xf numFmtId="2" fontId="0" fillId="0" borderId="0" xfId="0" applyNumberFormat="1" applyFill="1" applyProtection="1"/>
    <xf numFmtId="10" fontId="0" fillId="0" borderId="0" xfId="7" applyNumberFormat="1" applyFont="1" applyFill="1" applyAlignment="1" applyProtection="1">
      <alignment horizontal="center"/>
    </xf>
    <xf numFmtId="0" fontId="10" fillId="0" borderId="0" xfId="0" applyFont="1" applyFill="1" applyProtection="1"/>
    <xf numFmtId="167" fontId="0" fillId="0" borderId="0" xfId="7" applyNumberFormat="1" applyFont="1" applyFill="1" applyAlignment="1" applyProtection="1">
      <alignment horizontal="center"/>
    </xf>
    <xf numFmtId="165" fontId="0" fillId="0" borderId="0" xfId="2" applyNumberFormat="1" applyFont="1" applyFill="1" applyAlignment="1" applyProtection="1"/>
    <xf numFmtId="167" fontId="0" fillId="0" borderId="2" xfId="7" applyNumberFormat="1" applyFont="1" applyFill="1" applyBorder="1" applyAlignment="1" applyProtection="1">
      <alignment horizontal="center"/>
    </xf>
    <xf numFmtId="165" fontId="0" fillId="0" borderId="2" xfId="2" applyNumberFormat="1" applyFont="1" applyFill="1" applyBorder="1" applyAlignment="1" applyProtection="1"/>
    <xf numFmtId="165" fontId="0" fillId="0" borderId="0" xfId="2" applyNumberFormat="1" applyFont="1" applyFill="1" applyAlignment="1" applyProtection="1">
      <alignment horizontal="center"/>
    </xf>
    <xf numFmtId="44" fontId="0" fillId="0" borderId="0" xfId="2" applyNumberFormat="1" applyFont="1" applyFill="1" applyAlignment="1" applyProtection="1">
      <alignment horizontal="center"/>
    </xf>
    <xf numFmtId="166" fontId="0" fillId="0" borderId="0" xfId="0" applyNumberFormat="1" applyFill="1" applyProtection="1"/>
    <xf numFmtId="166" fontId="0" fillId="0" borderId="2" xfId="0" applyNumberFormat="1" applyFill="1" applyBorder="1" applyProtection="1"/>
    <xf numFmtId="166" fontId="8" fillId="0" borderId="0" xfId="0" applyNumberFormat="1" applyFont="1" applyFill="1" applyProtection="1"/>
    <xf numFmtId="164" fontId="0" fillId="0" borderId="0" xfId="2" applyNumberFormat="1" applyFont="1" applyFill="1" applyProtection="1"/>
    <xf numFmtId="166" fontId="0" fillId="0" borderId="0" xfId="1" applyNumberFormat="1" applyFont="1" applyFill="1" applyProtection="1"/>
    <xf numFmtId="164" fontId="0" fillId="0" borderId="1" xfId="2" applyNumberFormat="1" applyFont="1" applyFill="1" applyBorder="1" applyProtection="1"/>
    <xf numFmtId="167" fontId="0" fillId="0" borderId="1" xfId="7" applyNumberFormat="1" applyFont="1" applyFill="1" applyBorder="1" applyAlignment="1" applyProtection="1">
      <alignment horizontal="center"/>
    </xf>
    <xf numFmtId="166" fontId="0" fillId="0" borderId="1" xfId="1" applyNumberFormat="1" applyFont="1" applyFill="1" applyBorder="1" applyProtection="1"/>
    <xf numFmtId="164" fontId="0" fillId="0" borderId="0" xfId="0" applyNumberFormat="1" applyFill="1" applyProtection="1"/>
    <xf numFmtId="165" fontId="8" fillId="0" borderId="0" xfId="0" applyNumberFormat="1" applyFont="1" applyFill="1" applyProtection="1"/>
    <xf numFmtId="165" fontId="8" fillId="0" borderId="0" xfId="2" applyNumberFormat="1" applyFont="1" applyFill="1" applyProtection="1"/>
    <xf numFmtId="0" fontId="0" fillId="0" borderId="0" xfId="0" applyFill="1" applyAlignment="1" applyProtection="1">
      <alignment horizontal="right"/>
    </xf>
    <xf numFmtId="10" fontId="0" fillId="0" borderId="0" xfId="0" applyNumberFormat="1" applyFill="1" applyAlignment="1" applyProtection="1">
      <alignment horizontal="left"/>
    </xf>
    <xf numFmtId="165" fontId="0" fillId="0" borderId="2" xfId="2" applyNumberFormat="1" applyFont="1" applyFill="1" applyBorder="1" applyProtection="1"/>
    <xf numFmtId="2" fontId="0" fillId="0" borderId="0" xfId="7" applyNumberFormat="1" applyFont="1" applyFill="1" applyAlignment="1" applyProtection="1">
      <alignment horizontal="center"/>
    </xf>
    <xf numFmtId="165" fontId="0" fillId="0" borderId="3" xfId="0" applyNumberFormat="1" applyFill="1" applyBorder="1" applyProtection="1"/>
    <xf numFmtId="10" fontId="0" fillId="0" borderId="1" xfId="7" applyNumberFormat="1" applyFont="1" applyFill="1" applyBorder="1" applyProtection="1"/>
    <xf numFmtId="10" fontId="0" fillId="0" borderId="0" xfId="7" applyNumberFormat="1" applyFont="1" applyFill="1" applyBorder="1" applyProtection="1"/>
    <xf numFmtId="167" fontId="0" fillId="0" borderId="0" xfId="0" applyNumberFormat="1" applyFill="1" applyAlignment="1" applyProtection="1">
      <alignment horizontal="center"/>
    </xf>
    <xf numFmtId="167" fontId="0" fillId="2" borderId="3" xfId="7" applyNumberFormat="1"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165" fontId="0" fillId="2" borderId="3" xfId="2" applyNumberFormat="1" applyFont="1" applyFill="1" applyBorder="1" applyAlignment="1" applyProtection="1">
      <protection locked="0"/>
    </xf>
    <xf numFmtId="9" fontId="0" fillId="2" borderId="3" xfId="7" applyFont="1" applyFill="1" applyBorder="1" applyAlignment="1" applyProtection="1">
      <alignment horizontal="center"/>
      <protection locked="0"/>
    </xf>
    <xf numFmtId="165" fontId="0" fillId="2" borderId="3" xfId="2" applyNumberFormat="1" applyFont="1" applyFill="1" applyBorder="1" applyAlignment="1" applyProtection="1">
      <alignment horizontal="center"/>
      <protection locked="0"/>
    </xf>
    <xf numFmtId="165" fontId="0" fillId="0" borderId="0" xfId="0" applyNumberFormat="1" applyFill="1" applyProtection="1"/>
    <xf numFmtId="165" fontId="0" fillId="2" borderId="3" xfId="2" applyNumberFormat="1" applyFont="1" applyFill="1" applyBorder="1" applyProtection="1">
      <protection locked="0"/>
    </xf>
    <xf numFmtId="166" fontId="0" fillId="2" borderId="3" xfId="1" applyNumberFormat="1" applyFont="1" applyFill="1" applyBorder="1" applyProtection="1">
      <protection locked="0"/>
    </xf>
    <xf numFmtId="0" fontId="0" fillId="2" borderId="3" xfId="2" applyNumberFormat="1" applyFont="1" applyFill="1" applyBorder="1" applyAlignment="1" applyProtection="1">
      <alignment horizontal="center"/>
      <protection locked="0"/>
    </xf>
    <xf numFmtId="0" fontId="0" fillId="2" borderId="4" xfId="0" applyFill="1" applyBorder="1" applyProtection="1">
      <protection locked="0"/>
    </xf>
    <xf numFmtId="0" fontId="2" fillId="2" borderId="5" xfId="0" applyFont="1" applyFill="1" applyBorder="1" applyAlignment="1" applyProtection="1">
      <alignment horizontal="center"/>
      <protection locked="0"/>
    </xf>
    <xf numFmtId="166" fontId="2" fillId="2" borderId="3" xfId="1" applyNumberFormat="1" applyFont="1" applyFill="1" applyBorder="1" applyAlignment="1" applyProtection="1">
      <alignment horizontal="center"/>
      <protection locked="0"/>
    </xf>
    <xf numFmtId="5" fontId="2" fillId="2" borderId="5" xfId="0" applyNumberFormat="1" applyFont="1" applyFill="1" applyBorder="1" applyAlignment="1" applyProtection="1">
      <alignment horizontal="center" wrapText="1"/>
      <protection locked="0"/>
    </xf>
    <xf numFmtId="5" fontId="2" fillId="2" borderId="3" xfId="0" applyNumberFormat="1" applyFont="1" applyFill="1" applyBorder="1" applyProtection="1">
      <protection locked="0"/>
    </xf>
    <xf numFmtId="0" fontId="0" fillId="0" borderId="0" xfId="0" applyAlignment="1" applyProtection="1">
      <alignment horizontal="center"/>
    </xf>
    <xf numFmtId="0" fontId="0" fillId="0" borderId="1" xfId="0" applyBorder="1" applyProtection="1"/>
    <xf numFmtId="0" fontId="10" fillId="0" borderId="0" xfId="0" applyFont="1" applyProtection="1"/>
    <xf numFmtId="0" fontId="10" fillId="0" borderId="0" xfId="0" applyFont="1" applyFill="1" applyBorder="1" applyProtection="1"/>
    <xf numFmtId="166" fontId="0" fillId="0" borderId="0" xfId="1" applyNumberFormat="1" applyFont="1" applyAlignment="1" applyProtection="1">
      <alignment horizontal="center"/>
    </xf>
    <xf numFmtId="166" fontId="0" fillId="0" borderId="0" xfId="1" applyNumberFormat="1" applyFont="1" applyFill="1" applyAlignment="1" applyProtection="1"/>
    <xf numFmtId="166" fontId="0" fillId="0" borderId="2" xfId="1" applyNumberFormat="1" applyFont="1" applyFill="1" applyBorder="1" applyAlignment="1" applyProtection="1"/>
    <xf numFmtId="0" fontId="0" fillId="0" borderId="2" xfId="0" applyFill="1" applyBorder="1" applyProtection="1"/>
    <xf numFmtId="166" fontId="0" fillId="0" borderId="0" xfId="1" applyNumberFormat="1" applyFont="1" applyFill="1" applyBorder="1" applyProtection="1"/>
    <xf numFmtId="0" fontId="0" fillId="0" borderId="1" xfId="0" applyFill="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3" xfId="0" applyFont="1" applyBorder="1" applyProtection="1"/>
    <xf numFmtId="0" fontId="2" fillId="0" borderId="0" xfId="0" applyFont="1" applyProtection="1"/>
    <xf numFmtId="0" fontId="6" fillId="0" borderId="6" xfId="0" applyFont="1" applyBorder="1" applyAlignment="1" applyProtection="1">
      <alignment horizontal="left"/>
    </xf>
    <xf numFmtId="0" fontId="0" fillId="0" borderId="7" xfId="0" applyBorder="1" applyAlignment="1" applyProtection="1">
      <alignment horizontal="left"/>
    </xf>
    <xf numFmtId="0" fontId="2" fillId="0" borderId="7" xfId="0" applyFont="1" applyBorder="1" applyAlignment="1" applyProtection="1">
      <alignment horizontal="left"/>
    </xf>
    <xf numFmtId="0" fontId="4" fillId="0" borderId="0" xfId="0" applyFont="1" applyProtection="1"/>
    <xf numFmtId="0" fontId="2" fillId="0" borderId="0" xfId="0" applyFont="1" applyBorder="1" applyProtection="1"/>
    <xf numFmtId="0" fontId="2" fillId="0" borderId="0" xfId="0" applyFont="1" applyAlignment="1" applyProtection="1">
      <alignment horizontal="center" wrapText="1"/>
    </xf>
    <xf numFmtId="5" fontId="7" fillId="0" borderId="3" xfId="0" applyNumberFormat="1" applyFont="1" applyBorder="1" applyAlignment="1" applyProtection="1">
      <alignment horizontal="center" wrapText="1"/>
    </xf>
    <xf numFmtId="0" fontId="3" fillId="0" borderId="0" xfId="0" applyFont="1" applyAlignment="1" applyProtection="1">
      <alignment horizontal="left"/>
    </xf>
    <xf numFmtId="0" fontId="2" fillId="0" borderId="0" xfId="0" applyFont="1" applyAlignment="1" applyProtection="1">
      <alignment horizontal="right"/>
    </xf>
    <xf numFmtId="0" fontId="9" fillId="0" borderId="0" xfId="0" applyFont="1" applyAlignment="1" applyProtection="1">
      <alignment horizontal="right"/>
    </xf>
    <xf numFmtId="0" fontId="4" fillId="0" borderId="0" xfId="0" applyFont="1" applyAlignment="1" applyProtection="1">
      <alignment horizontal="right"/>
    </xf>
    <xf numFmtId="0" fontId="5" fillId="0" borderId="0" xfId="0" applyFont="1" applyAlignment="1" applyProtection="1">
      <alignment horizontal="right"/>
    </xf>
    <xf numFmtId="0" fontId="4" fillId="0" borderId="0" xfId="0" applyFont="1" applyBorder="1" applyAlignment="1" applyProtection="1">
      <alignment horizontal="right"/>
    </xf>
    <xf numFmtId="164" fontId="2" fillId="0" borderId="7" xfId="2" applyNumberFormat="1" applyFont="1" applyBorder="1" applyAlignment="1" applyProtection="1">
      <alignment horizontal="left"/>
    </xf>
    <xf numFmtId="167" fontId="2" fillId="0" borderId="8" xfId="7" applyNumberFormat="1" applyFont="1" applyBorder="1" applyAlignment="1" applyProtection="1">
      <alignment horizontal="left"/>
    </xf>
    <xf numFmtId="5" fontId="2" fillId="0" borderId="5" xfId="0" applyNumberFormat="1" applyFont="1" applyBorder="1" applyAlignment="1" applyProtection="1">
      <alignment horizontal="center" wrapText="1"/>
    </xf>
    <xf numFmtId="164" fontId="2" fillId="0" borderId="5" xfId="2" applyNumberFormat="1" applyFont="1" applyBorder="1" applyAlignment="1" applyProtection="1">
      <alignment horizontal="center" wrapText="1"/>
    </xf>
    <xf numFmtId="167" fontId="2" fillId="0" borderId="5" xfId="7" applyNumberFormat="1" applyFont="1" applyBorder="1" applyAlignment="1" applyProtection="1">
      <alignment horizontal="center" wrapText="1"/>
    </xf>
    <xf numFmtId="165" fontId="2" fillId="0" borderId="3" xfId="2" applyNumberFormat="1" applyFont="1" applyFill="1" applyBorder="1" applyAlignment="1" applyProtection="1">
      <alignment horizontal="center"/>
    </xf>
    <xf numFmtId="164" fontId="2" fillId="0" borderId="3" xfId="2" applyNumberFormat="1" applyFont="1" applyFill="1" applyBorder="1" applyAlignment="1" applyProtection="1">
      <alignment horizontal="center"/>
    </xf>
    <xf numFmtId="167" fontId="2" fillId="0" borderId="3" xfId="7" applyNumberFormat="1" applyFont="1" applyFill="1" applyBorder="1" applyAlignment="1" applyProtection="1">
      <alignment horizontal="center"/>
    </xf>
    <xf numFmtId="165" fontId="2" fillId="0" borderId="3" xfId="2" applyNumberFormat="1" applyFont="1" applyBorder="1" applyAlignment="1" applyProtection="1">
      <alignment horizontal="center"/>
    </xf>
    <xf numFmtId="164" fontId="2" fillId="0" borderId="3" xfId="2" applyNumberFormat="1" applyFont="1" applyBorder="1" applyAlignment="1" applyProtection="1">
      <alignment horizontal="center"/>
    </xf>
    <xf numFmtId="167" fontId="2" fillId="0" borderId="3" xfId="7" applyNumberFormat="1" applyFont="1" applyBorder="1" applyAlignment="1" applyProtection="1">
      <alignment horizontal="center"/>
    </xf>
    <xf numFmtId="165" fontId="2" fillId="0" borderId="0" xfId="2" applyNumberFormat="1" applyFont="1" applyFill="1" applyBorder="1" applyAlignment="1" applyProtection="1">
      <alignment horizontal="center"/>
    </xf>
    <xf numFmtId="164" fontId="2" fillId="0" borderId="0" xfId="2" applyNumberFormat="1" applyFont="1" applyFill="1" applyBorder="1" applyAlignment="1" applyProtection="1">
      <alignment horizontal="center"/>
    </xf>
    <xf numFmtId="167" fontId="2" fillId="0" borderId="0" xfId="7" applyNumberFormat="1" applyFont="1" applyFill="1" applyBorder="1" applyAlignment="1" applyProtection="1">
      <alignment horizontal="center"/>
    </xf>
    <xf numFmtId="165" fontId="0" fillId="0" borderId="9" xfId="2" applyNumberFormat="1" applyFont="1" applyFill="1" applyBorder="1" applyProtection="1"/>
    <xf numFmtId="9" fontId="0" fillId="0" borderId="9" xfId="7" applyFont="1" applyFill="1" applyBorder="1" applyProtection="1"/>
    <xf numFmtId="10" fontId="0" fillId="0" borderId="9" xfId="7" applyNumberFormat="1" applyFont="1" applyFill="1" applyBorder="1" applyProtection="1"/>
    <xf numFmtId="165" fontId="0" fillId="0" borderId="10" xfId="2" applyNumberFormat="1" applyFont="1" applyFill="1" applyBorder="1" applyProtection="1"/>
    <xf numFmtId="5" fontId="0" fillId="0" borderId="11" xfId="2" applyNumberFormat="1" applyFont="1" applyFill="1" applyBorder="1" applyProtection="1"/>
    <xf numFmtId="165" fontId="0" fillId="0" borderId="12" xfId="2" applyNumberFormat="1" applyFont="1" applyFill="1" applyBorder="1" applyProtection="1"/>
    <xf numFmtId="44" fontId="0" fillId="0" borderId="13" xfId="2" applyFont="1" applyFill="1" applyBorder="1" applyProtection="1"/>
    <xf numFmtId="167" fontId="0" fillId="0" borderId="10" xfId="7" applyNumberFormat="1" applyFont="1" applyFill="1" applyBorder="1" applyProtection="1"/>
    <xf numFmtId="167" fontId="0" fillId="0" borderId="14" xfId="7" applyNumberFormat="1" applyFont="1" applyFill="1" applyBorder="1" applyProtection="1"/>
    <xf numFmtId="167" fontId="0" fillId="0" borderId="10" xfId="7" applyNumberFormat="1" applyFont="1" applyBorder="1" applyProtection="1"/>
    <xf numFmtId="168" fontId="0" fillId="2" borderId="3" xfId="0" applyNumberFormat="1" applyFill="1" applyBorder="1" applyProtection="1">
      <protection locked="0"/>
    </xf>
    <xf numFmtId="168" fontId="0" fillId="0" borderId="3" xfId="0" applyNumberFormat="1" applyBorder="1" applyProtection="1">
      <protection locked="0"/>
    </xf>
    <xf numFmtId="0" fontId="0" fillId="0" borderId="0" xfId="0" applyAlignment="1" applyProtection="1">
      <alignment horizontal="center"/>
      <protection locked="0"/>
    </xf>
    <xf numFmtId="4" fontId="0" fillId="0" borderId="0" xfId="0" applyNumberFormat="1" applyProtection="1">
      <protection locked="0"/>
    </xf>
    <xf numFmtId="3" fontId="0" fillId="0" borderId="0" xfId="0" applyNumberFormat="1" applyProtection="1">
      <protection locked="0"/>
    </xf>
    <xf numFmtId="0" fontId="0" fillId="0" borderId="3" xfId="0" applyBorder="1" applyAlignment="1" applyProtection="1">
      <alignment horizontal="center"/>
    </xf>
    <xf numFmtId="0" fontId="0" fillId="0" borderId="3" xfId="0" applyBorder="1" applyProtection="1"/>
    <xf numFmtId="4" fontId="0" fillId="0" borderId="3" xfId="0" applyNumberFormat="1" applyBorder="1" applyProtection="1"/>
    <xf numFmtId="3" fontId="0" fillId="0" borderId="3" xfId="0" applyNumberFormat="1" applyBorder="1" applyProtection="1"/>
    <xf numFmtId="9" fontId="0" fillId="0" borderId="3" xfId="0" applyNumberFormat="1" applyBorder="1" applyProtection="1"/>
    <xf numFmtId="168" fontId="0" fillId="0" borderId="3" xfId="0" applyNumberFormat="1" applyBorder="1" applyProtection="1"/>
    <xf numFmtId="0" fontId="21" fillId="0" borderId="0" xfId="3" applyFont="1" applyAlignment="1" applyProtection="1"/>
    <xf numFmtId="44" fontId="22" fillId="0" borderId="0" xfId="2" applyFont="1" applyFill="1" applyBorder="1" applyAlignment="1" applyProtection="1">
      <alignment horizontal="center"/>
      <protection locked="0"/>
    </xf>
    <xf numFmtId="0" fontId="18" fillId="0" borderId="0" xfId="0" applyFont="1" applyFill="1"/>
    <xf numFmtId="0" fontId="20" fillId="0" borderId="0" xfId="0" applyFont="1" applyFill="1"/>
    <xf numFmtId="0" fontId="22" fillId="0" borderId="0" xfId="0" applyFont="1" applyFill="1"/>
    <xf numFmtId="0" fontId="25" fillId="0" borderId="0" xfId="0" applyFont="1" applyFill="1"/>
    <xf numFmtId="0" fontId="26" fillId="0" borderId="0" xfId="0" applyFont="1" applyFill="1"/>
    <xf numFmtId="0" fontId="27" fillId="0" borderId="0" xfId="0" applyFont="1" applyFill="1"/>
    <xf numFmtId="0" fontId="0" fillId="0" borderId="0" xfId="0" applyFill="1"/>
    <xf numFmtId="0" fontId="22" fillId="0" borderId="0" xfId="0" applyFont="1"/>
    <xf numFmtId="0" fontId="18" fillId="0" borderId="0" xfId="0" applyFont="1"/>
    <xf numFmtId="0" fontId="22" fillId="0" borderId="0" xfId="0" applyFont="1" applyFill="1" applyAlignment="1"/>
    <xf numFmtId="0" fontId="22" fillId="3" borderId="0" xfId="0" applyFont="1" applyFill="1" applyAlignment="1" applyProtection="1">
      <alignment horizontal="left"/>
      <protection locked="0"/>
    </xf>
    <xf numFmtId="0" fontId="20" fillId="0" borderId="0" xfId="0" applyFont="1" applyFill="1" applyAlignment="1"/>
    <xf numFmtId="0" fontId="29" fillId="0" borderId="0" xfId="0" applyFont="1" applyFill="1"/>
    <xf numFmtId="0" fontId="26" fillId="0" borderId="0" xfId="0" applyFont="1" applyFill="1" applyAlignment="1"/>
    <xf numFmtId="0" fontId="31" fillId="0" borderId="0" xfId="0" applyFont="1" applyFill="1" applyAlignment="1"/>
    <xf numFmtId="0" fontId="27" fillId="0" borderId="0" xfId="0" applyFont="1" applyFill="1" applyBorder="1" applyAlignment="1">
      <alignment horizontal="center"/>
    </xf>
    <xf numFmtId="0" fontId="25" fillId="0" borderId="0" xfId="0" applyFont="1" applyFill="1" applyAlignment="1">
      <alignment horizontal="left"/>
    </xf>
    <xf numFmtId="0" fontId="22" fillId="0" borderId="0" xfId="0" applyFont="1" applyFill="1" applyAlignment="1">
      <alignment horizontal="left" indent="4"/>
    </xf>
    <xf numFmtId="0" fontId="27" fillId="0" borderId="0" xfId="0" applyFont="1" applyFill="1" applyAlignment="1"/>
    <xf numFmtId="0" fontId="0" fillId="0" borderId="0" xfId="0" applyFill="1" applyAlignment="1">
      <alignment horizontal="left"/>
    </xf>
    <xf numFmtId="0" fontId="18" fillId="0" borderId="0" xfId="0" applyFont="1" applyFill="1" applyAlignment="1">
      <alignment horizontal="left"/>
    </xf>
    <xf numFmtId="0" fontId="30" fillId="0" borderId="0" xfId="0" applyFont="1" applyFill="1" applyAlignment="1">
      <alignment horizontal="left"/>
    </xf>
    <xf numFmtId="0" fontId="22" fillId="0" borderId="0" xfId="0" applyFont="1" applyFill="1" applyAlignment="1">
      <alignment horizontal="right"/>
    </xf>
    <xf numFmtId="0" fontId="22" fillId="0" borderId="0" xfId="0" applyFont="1" applyAlignment="1"/>
    <xf numFmtId="0" fontId="22" fillId="0" borderId="0" xfId="0" applyFont="1" applyAlignment="1">
      <alignment horizontal="right"/>
    </xf>
    <xf numFmtId="0" fontId="22" fillId="0" borderId="0" xfId="0" applyFont="1" applyAlignment="1">
      <alignment horizontal="left"/>
    </xf>
    <xf numFmtId="0" fontId="20" fillId="0" borderId="2" xfId="0" applyFont="1" applyFill="1" applyBorder="1" applyAlignment="1">
      <alignment horizontal="center"/>
    </xf>
    <xf numFmtId="1" fontId="20" fillId="3" borderId="2" xfId="0" applyNumberFormat="1" applyFont="1" applyFill="1" applyBorder="1" applyAlignment="1" applyProtection="1">
      <alignment horizontal="center"/>
      <protection locked="0"/>
    </xf>
    <xf numFmtId="0" fontId="27" fillId="0" borderId="0" xfId="0" applyFont="1"/>
    <xf numFmtId="0" fontId="22" fillId="0" borderId="0" xfId="0" applyFont="1" applyAlignment="1">
      <alignment horizontal="left" indent="4"/>
    </xf>
    <xf numFmtId="0" fontId="27" fillId="0" borderId="3" xfId="0" applyFont="1" applyBorder="1"/>
    <xf numFmtId="0" fontId="27" fillId="3" borderId="3" xfId="0" applyFont="1" applyFill="1" applyBorder="1" applyProtection="1">
      <protection locked="0"/>
    </xf>
    <xf numFmtId="0" fontId="32" fillId="0" borderId="0" xfId="0" applyFont="1"/>
    <xf numFmtId="0" fontId="22" fillId="0" borderId="2" xfId="0" applyFont="1" applyBorder="1"/>
    <xf numFmtId="0" fontId="22" fillId="3" borderId="2" xfId="0" applyFont="1" applyFill="1" applyBorder="1" applyAlignment="1" applyProtection="1">
      <alignment horizontal="center"/>
      <protection locked="0"/>
    </xf>
    <xf numFmtId="0" fontId="20" fillId="0" borderId="0" xfId="0" applyFont="1"/>
    <xf numFmtId="0" fontId="22" fillId="0" borderId="0" xfId="0" applyFont="1" applyAlignment="1">
      <alignment horizontal="right" vertical="top"/>
    </xf>
    <xf numFmtId="0" fontId="20" fillId="0" borderId="0" xfId="0" applyFont="1" applyFill="1" applyAlignment="1">
      <alignment horizontal="left"/>
    </xf>
    <xf numFmtId="0" fontId="20" fillId="0" borderId="0" xfId="0" applyFont="1" applyAlignment="1">
      <alignment vertical="top"/>
    </xf>
    <xf numFmtId="0" fontId="22" fillId="0" borderId="0" xfId="0" applyFont="1" applyFill="1" applyBorder="1" applyAlignment="1"/>
    <xf numFmtId="0" fontId="18" fillId="0" borderId="0" xfId="0" applyFont="1" applyAlignment="1">
      <alignment horizontal="right"/>
    </xf>
    <xf numFmtId="0" fontId="27" fillId="0" borderId="0" xfId="0" applyFont="1" applyAlignment="1">
      <alignment horizontal="right"/>
    </xf>
    <xf numFmtId="0" fontId="18" fillId="0" borderId="0" xfId="0" applyFont="1" applyBorder="1"/>
    <xf numFmtId="0" fontId="22" fillId="3" borderId="0" xfId="0" applyFont="1" applyFill="1" applyBorder="1" applyAlignment="1" applyProtection="1">
      <alignment horizontal="left"/>
      <protection locked="0"/>
    </xf>
    <xf numFmtId="0" fontId="27" fillId="0" borderId="0" xfId="0" applyFont="1" applyBorder="1"/>
    <xf numFmtId="0" fontId="18" fillId="0" borderId="0" xfId="0" applyFont="1" applyAlignment="1">
      <alignment horizontal="center"/>
    </xf>
    <xf numFmtId="0" fontId="27" fillId="3" borderId="3" xfId="0" applyFont="1" applyFill="1" applyBorder="1" applyAlignment="1" applyProtection="1">
      <alignment horizontal="center"/>
      <protection locked="0"/>
    </xf>
    <xf numFmtId="0" fontId="20" fillId="0" borderId="2" xfId="0" applyFont="1" applyBorder="1" applyAlignment="1">
      <alignment horizontal="center"/>
    </xf>
    <xf numFmtId="0" fontId="22" fillId="0" borderId="0" xfId="0" applyFont="1" applyFill="1" applyAlignment="1" applyProtection="1">
      <alignment horizontal="left"/>
    </xf>
    <xf numFmtId="0" fontId="22" fillId="0" borderId="0" xfId="0" applyFont="1" applyFill="1" applyAlignment="1" applyProtection="1">
      <alignment wrapText="1"/>
    </xf>
    <xf numFmtId="0" fontId="27" fillId="3" borderId="2" xfId="0" applyFont="1" applyFill="1" applyBorder="1" applyProtection="1">
      <protection locked="0"/>
    </xf>
    <xf numFmtId="0" fontId="27" fillId="0" borderId="0" xfId="0" applyFont="1" applyAlignment="1">
      <alignment horizontal="right" vertical="top"/>
    </xf>
    <xf numFmtId="0" fontId="22" fillId="0" borderId="0" xfId="0" applyFont="1" applyAlignment="1">
      <alignment vertical="top" wrapText="1"/>
    </xf>
    <xf numFmtId="0" fontId="18" fillId="0" borderId="3" xfId="0" applyFont="1" applyBorder="1" applyAlignment="1">
      <alignment horizontal="center" wrapText="1"/>
    </xf>
    <xf numFmtId="0" fontId="22" fillId="0" borderId="0" xfId="0" applyFont="1" applyAlignment="1">
      <alignment vertical="top"/>
    </xf>
    <xf numFmtId="0" fontId="27" fillId="0" borderId="3" xfId="0" applyFont="1" applyBorder="1" applyAlignment="1">
      <alignment horizontal="center"/>
    </xf>
    <xf numFmtId="0" fontId="36" fillId="0" borderId="0" xfId="0" applyFont="1"/>
    <xf numFmtId="0" fontId="27" fillId="0" borderId="3" xfId="0" applyFont="1" applyFill="1" applyBorder="1" applyAlignment="1">
      <alignment horizontal="center"/>
    </xf>
    <xf numFmtId="0" fontId="27" fillId="0" borderId="0" xfId="0" applyFont="1" applyAlignment="1"/>
    <xf numFmtId="0" fontId="22" fillId="3" borderId="3" xfId="0" applyFont="1" applyFill="1" applyBorder="1" applyAlignment="1" applyProtection="1">
      <alignment horizontal="left"/>
      <protection locked="0"/>
    </xf>
    <xf numFmtId="0" fontId="22" fillId="0" borderId="3" xfId="0" applyFont="1" applyBorder="1" applyAlignment="1">
      <alignment horizontal="center"/>
    </xf>
    <xf numFmtId="0" fontId="18" fillId="0" borderId="6" xfId="0" applyFont="1" applyBorder="1"/>
    <xf numFmtId="0" fontId="18" fillId="0" borderId="7" xfId="0" applyFont="1" applyBorder="1"/>
    <xf numFmtId="0" fontId="32" fillId="0" borderId="7" xfId="0" applyFont="1" applyBorder="1" applyAlignment="1">
      <alignment horizontal="right"/>
    </xf>
    <xf numFmtId="0" fontId="22" fillId="0" borderId="0" xfId="0" applyFont="1" applyFill="1" applyBorder="1" applyAlignment="1" applyProtection="1">
      <alignment horizontal="left"/>
      <protection locked="0"/>
    </xf>
    <xf numFmtId="0" fontId="23" fillId="0" borderId="8" xfId="0" applyFont="1" applyBorder="1" applyAlignment="1">
      <alignment horizontal="right"/>
    </xf>
    <xf numFmtId="0" fontId="23" fillId="0" borderId="7" xfId="0" applyFont="1" applyBorder="1" applyAlignment="1">
      <alignment horizontal="right"/>
    </xf>
    <xf numFmtId="0" fontId="22" fillId="0" borderId="3" xfId="0" applyFont="1" applyBorder="1"/>
    <xf numFmtId="0" fontId="18" fillId="0" borderId="0" xfId="0" applyFont="1" applyBorder="1" applyAlignment="1">
      <alignment horizontal="left"/>
    </xf>
    <xf numFmtId="0" fontId="0" fillId="0" borderId="0" xfId="0" applyAlignment="1">
      <alignment vertical="top"/>
    </xf>
    <xf numFmtId="0" fontId="19" fillId="0" borderId="15" xfId="6" applyFont="1" applyBorder="1" applyAlignment="1">
      <alignment horizontal="justify" vertical="top" wrapText="1"/>
    </xf>
    <xf numFmtId="0" fontId="19" fillId="4" borderId="16" xfId="6" applyFont="1" applyFill="1" applyBorder="1" applyAlignment="1">
      <alignment vertical="top" wrapText="1"/>
    </xf>
    <xf numFmtId="0" fontId="19" fillId="4" borderId="17" xfId="6" applyFont="1" applyFill="1" applyBorder="1" applyAlignment="1">
      <alignment horizontal="right" vertical="top" wrapText="1"/>
    </xf>
    <xf numFmtId="0" fontId="19" fillId="4" borderId="17" xfId="6" applyFont="1" applyFill="1" applyBorder="1" applyAlignment="1">
      <alignment vertical="top" wrapText="1"/>
    </xf>
    <xf numFmtId="0" fontId="19" fillId="4" borderId="18" xfId="6" applyFont="1" applyFill="1" applyBorder="1" applyAlignment="1">
      <alignment vertical="top" wrapText="1"/>
    </xf>
    <xf numFmtId="0" fontId="18" fillId="4" borderId="19" xfId="6" applyFont="1" applyFill="1" applyBorder="1" applyAlignment="1">
      <alignment vertical="top" wrapText="1"/>
    </xf>
    <xf numFmtId="0" fontId="19" fillId="4" borderId="19" xfId="6" applyFont="1" applyFill="1" applyBorder="1" applyAlignment="1" applyProtection="1">
      <alignment vertical="top" wrapText="1"/>
      <protection locked="0"/>
    </xf>
    <xf numFmtId="0" fontId="19" fillId="4" borderId="19" xfId="6" applyFont="1" applyFill="1" applyBorder="1" applyAlignment="1">
      <alignment vertical="top" wrapText="1"/>
    </xf>
    <xf numFmtId="0" fontId="19" fillId="4" borderId="19" xfId="6" applyFont="1" applyFill="1" applyBorder="1" applyAlignment="1" applyProtection="1">
      <alignment horizontal="right" vertical="top" wrapText="1"/>
      <protection locked="0"/>
    </xf>
    <xf numFmtId="0" fontId="18" fillId="4" borderId="19" xfId="6" applyFont="1" applyFill="1" applyBorder="1" applyAlignment="1">
      <alignment horizontal="justify" vertical="top" wrapText="1"/>
    </xf>
    <xf numFmtId="0" fontId="19" fillId="4" borderId="17" xfId="6" applyFont="1" applyFill="1" applyBorder="1" applyAlignment="1">
      <alignment horizontal="justify" vertical="top" wrapText="1"/>
    </xf>
    <xf numFmtId="0" fontId="19" fillId="4" borderId="19" xfId="6" applyFont="1" applyFill="1" applyBorder="1" applyAlignment="1">
      <alignment horizontal="justify" vertical="top" wrapText="1"/>
    </xf>
    <xf numFmtId="0" fontId="18" fillId="4" borderId="20" xfId="6" applyFont="1" applyFill="1" applyBorder="1" applyAlignment="1">
      <alignment horizontal="justify" vertical="top" wrapText="1"/>
    </xf>
    <xf numFmtId="0" fontId="19" fillId="4" borderId="21" xfId="6" applyFont="1" applyFill="1" applyBorder="1" applyAlignment="1">
      <alignment horizontal="justify" vertical="top" wrapText="1"/>
    </xf>
    <xf numFmtId="0" fontId="19" fillId="4" borderId="20" xfId="6" applyFont="1" applyFill="1" applyBorder="1" applyAlignment="1">
      <alignment horizontal="justify" vertical="top" wrapText="1"/>
    </xf>
    <xf numFmtId="0" fontId="19" fillId="4" borderId="22" xfId="6" applyFont="1" applyFill="1" applyBorder="1" applyAlignment="1">
      <alignment horizontal="justify" vertical="top" wrapText="1"/>
    </xf>
    <xf numFmtId="0" fontId="18" fillId="0" borderId="16" xfId="6" applyFont="1" applyBorder="1" applyAlignment="1">
      <alignment horizontal="justify" vertical="top" wrapText="1"/>
    </xf>
    <xf numFmtId="0" fontId="18" fillId="0" borderId="15" xfId="6" applyFont="1" applyBorder="1" applyAlignment="1">
      <alignment vertical="top" wrapText="1"/>
    </xf>
    <xf numFmtId="0" fontId="18" fillId="0" borderId="0" xfId="6" applyFont="1" applyBorder="1" applyAlignment="1">
      <alignment horizontal="justify" vertical="top" wrapText="1"/>
    </xf>
    <xf numFmtId="0" fontId="18" fillId="0" borderId="19" xfId="6" applyFont="1" applyBorder="1" applyAlignment="1">
      <alignment horizontal="justify" vertical="top" wrapText="1"/>
    </xf>
    <xf numFmtId="0" fontId="19" fillId="0" borderId="19" xfId="6" applyFont="1" applyFill="1" applyBorder="1" applyAlignment="1" applyProtection="1">
      <alignment horizontal="justify" vertical="top" wrapText="1"/>
      <protection locked="0"/>
    </xf>
    <xf numFmtId="0" fontId="18" fillId="0" borderId="23" xfId="6" applyFont="1" applyBorder="1" applyAlignment="1">
      <alignment horizontal="justify" vertical="top" wrapText="1"/>
    </xf>
    <xf numFmtId="0" fontId="18" fillId="0" borderId="17" xfId="6" applyFont="1" applyBorder="1" applyAlignment="1">
      <alignment vertical="top" wrapText="1"/>
    </xf>
    <xf numFmtId="0" fontId="19" fillId="0" borderId="17" xfId="6" applyFont="1" applyBorder="1" applyAlignment="1">
      <alignment horizontal="justify" vertical="top" wrapText="1"/>
    </xf>
    <xf numFmtId="0" fontId="19" fillId="3" borderId="24" xfId="6" applyFont="1" applyFill="1" applyBorder="1" applyAlignment="1" applyProtection="1">
      <alignment horizontal="justify" vertical="top" wrapText="1"/>
      <protection locked="0"/>
    </xf>
    <xf numFmtId="0" fontId="19" fillId="0" borderId="17" xfId="6" applyFont="1" applyBorder="1" applyAlignment="1">
      <alignment vertical="top" wrapText="1"/>
    </xf>
    <xf numFmtId="0" fontId="22" fillId="3" borderId="17" xfId="6" applyFont="1" applyFill="1" applyBorder="1" applyAlignment="1" applyProtection="1">
      <alignment horizontal="left"/>
      <protection locked="0"/>
    </xf>
    <xf numFmtId="0" fontId="22" fillId="0" borderId="18" xfId="6" applyFont="1" applyFill="1" applyBorder="1" applyAlignment="1"/>
    <xf numFmtId="0" fontId="18" fillId="0" borderId="18" xfId="6" applyFont="1" applyBorder="1" applyAlignment="1">
      <alignment horizontal="justify" vertical="top" wrapText="1"/>
    </xf>
    <xf numFmtId="0" fontId="18" fillId="0" borderId="17" xfId="6" applyFont="1" applyBorder="1" applyAlignment="1">
      <alignment horizontal="justify" vertical="top" wrapText="1"/>
    </xf>
    <xf numFmtId="0" fontId="18" fillId="0" borderId="20" xfId="6" applyFont="1" applyBorder="1" applyAlignment="1">
      <alignment horizontal="justify" vertical="top" wrapText="1"/>
    </xf>
    <xf numFmtId="0" fontId="18" fillId="0" borderId="21" xfId="6" applyFont="1" applyBorder="1" applyAlignment="1">
      <alignment horizontal="justify" vertical="top" wrapText="1"/>
    </xf>
    <xf numFmtId="0" fontId="18" fillId="0" borderId="22" xfId="6" applyFont="1" applyBorder="1" applyAlignment="1">
      <alignment horizontal="justify" vertical="top" wrapText="1"/>
    </xf>
    <xf numFmtId="0" fontId="19" fillId="0" borderId="16" xfId="6" applyFont="1" applyBorder="1" applyAlignment="1">
      <alignment horizontal="justify" vertical="top" wrapText="1"/>
    </xf>
    <xf numFmtId="0" fontId="19" fillId="0" borderId="19" xfId="6" applyFont="1" applyBorder="1" applyAlignment="1">
      <alignment horizontal="justify" vertical="top" wrapText="1"/>
    </xf>
    <xf numFmtId="0" fontId="19" fillId="0" borderId="19" xfId="6" applyFont="1" applyBorder="1" applyAlignment="1">
      <alignment vertical="top" wrapText="1"/>
    </xf>
    <xf numFmtId="0" fontId="27" fillId="0" borderId="0" xfId="0" applyFont="1" applyAlignment="1">
      <alignment horizontal="left"/>
    </xf>
    <xf numFmtId="0" fontId="18" fillId="0" borderId="0" xfId="0" applyFont="1" applyAlignment="1">
      <alignment horizontal="right" vertical="top" wrapText="1"/>
    </xf>
    <xf numFmtId="49" fontId="18" fillId="0" borderId="0" xfId="0" applyNumberFormat="1" applyFont="1" applyAlignment="1">
      <alignment horizontal="right" vertical="top" wrapText="1"/>
    </xf>
    <xf numFmtId="0" fontId="0" fillId="0" borderId="2" xfId="0" applyBorder="1"/>
    <xf numFmtId="0" fontId="27" fillId="0" borderId="0" xfId="0" applyFont="1" applyAlignment="1">
      <alignment horizontal="justify"/>
    </xf>
    <xf numFmtId="169" fontId="0" fillId="0" borderId="0" xfId="0" applyNumberFormat="1" applyFill="1" applyBorder="1" applyProtection="1"/>
    <xf numFmtId="169" fontId="0" fillId="0" borderId="0" xfId="0" applyNumberFormat="1" applyFill="1" applyBorder="1" applyAlignment="1" applyProtection="1">
      <alignment horizontal="center"/>
    </xf>
    <xf numFmtId="169" fontId="12" fillId="0" borderId="0" xfId="0" applyNumberFormat="1" applyFont="1" applyFill="1" applyProtection="1"/>
    <xf numFmtId="0" fontId="18" fillId="0" borderId="25" xfId="6" applyFont="1" applyBorder="1" applyAlignment="1">
      <alignment horizontal="justify" vertical="top" wrapText="1"/>
    </xf>
    <xf numFmtId="0" fontId="18" fillId="0" borderId="21" xfId="6" applyFont="1" applyBorder="1" applyAlignment="1">
      <alignment vertical="top" wrapText="1"/>
    </xf>
    <xf numFmtId="0" fontId="18" fillId="0" borderId="1" xfId="6" applyFont="1" applyBorder="1" applyAlignment="1">
      <alignment horizontal="justify" vertical="top" wrapText="1"/>
    </xf>
    <xf numFmtId="0" fontId="19" fillId="0" borderId="16" xfId="6" applyFont="1" applyFill="1" applyBorder="1" applyAlignment="1" applyProtection="1">
      <alignment horizontal="justify" vertical="top" wrapText="1"/>
      <protection locked="0"/>
    </xf>
    <xf numFmtId="5" fontId="2" fillId="0" borderId="0" xfId="0" applyNumberFormat="1" applyFont="1" applyFill="1" applyBorder="1" applyProtection="1"/>
    <xf numFmtId="0" fontId="27" fillId="0" borderId="0" xfId="0" applyFont="1" applyAlignment="1">
      <alignment horizontal="left" vertical="top" wrapText="1"/>
    </xf>
    <xf numFmtId="0" fontId="27" fillId="0" borderId="0" xfId="0" applyFont="1" applyAlignment="1">
      <alignment horizontal="justify" vertical="top" wrapText="1"/>
    </xf>
    <xf numFmtId="0" fontId="22" fillId="3" borderId="3" xfId="0" applyFont="1" applyFill="1" applyBorder="1" applyAlignment="1" applyProtection="1">
      <alignment horizontal="center"/>
      <protection locked="0"/>
    </xf>
    <xf numFmtId="0" fontId="22" fillId="0" borderId="0" xfId="0" applyFont="1" applyFill="1" applyAlignment="1" applyProtection="1">
      <alignment horizontal="left"/>
      <protection locked="0"/>
    </xf>
    <xf numFmtId="0" fontId="22" fillId="3" borderId="2" xfId="0" applyFont="1" applyFill="1" applyBorder="1" applyProtection="1">
      <protection locked="0"/>
    </xf>
    <xf numFmtId="44" fontId="27" fillId="3" borderId="3" xfId="2" applyFont="1" applyFill="1" applyBorder="1" applyProtection="1">
      <protection locked="0"/>
    </xf>
    <xf numFmtId="0" fontId="20" fillId="0" borderId="0" xfId="0" applyFont="1" applyFill="1" applyAlignment="1">
      <alignment vertical="top"/>
    </xf>
    <xf numFmtId="0" fontId="22" fillId="0" borderId="0" xfId="0" applyFont="1" applyFill="1" applyAlignment="1">
      <alignment vertical="top"/>
    </xf>
    <xf numFmtId="0" fontId="22" fillId="3" borderId="2" xfId="0" applyFont="1" applyFill="1" applyBorder="1" applyAlignment="1" applyProtection="1">
      <protection locked="0"/>
    </xf>
    <xf numFmtId="0" fontId="18" fillId="3" borderId="3" xfId="0" applyFont="1" applyFill="1" applyBorder="1" applyProtection="1">
      <protection locked="0"/>
    </xf>
    <xf numFmtId="0" fontId="22" fillId="3" borderId="3" xfId="0" applyFont="1" applyFill="1" applyBorder="1" applyAlignment="1" applyProtection="1">
      <alignment wrapText="1"/>
      <protection locked="0"/>
    </xf>
    <xf numFmtId="0" fontId="27" fillId="3" borderId="3" xfId="0" applyFont="1" applyFill="1" applyBorder="1" applyAlignment="1" applyProtection="1">
      <alignment wrapText="1"/>
      <protection locked="0"/>
    </xf>
    <xf numFmtId="0" fontId="15" fillId="0" borderId="0" xfId="5"/>
    <xf numFmtId="0" fontId="25" fillId="3" borderId="0" xfId="5" applyFont="1" applyFill="1" applyAlignment="1" applyProtection="1">
      <alignment horizontal="left"/>
      <protection locked="0"/>
    </xf>
    <xf numFmtId="0" fontId="22" fillId="0" borderId="0" xfId="5" applyFont="1" applyFill="1" applyAlignment="1"/>
    <xf numFmtId="0" fontId="24" fillId="0" borderId="0" xfId="5" applyFont="1" applyFill="1" applyAlignment="1"/>
    <xf numFmtId="0" fontId="22" fillId="0" borderId="0" xfId="5" applyFont="1" applyAlignment="1">
      <alignment horizontal="right"/>
    </xf>
    <xf numFmtId="0" fontId="22" fillId="3" borderId="0" xfId="5" applyFont="1" applyFill="1" applyAlignment="1" applyProtection="1">
      <alignment horizontal="left"/>
      <protection locked="0"/>
    </xf>
    <xf numFmtId="0" fontId="22" fillId="0" borderId="0" xfId="5" applyFont="1"/>
    <xf numFmtId="0" fontId="20" fillId="0" borderId="0" xfId="5" applyFont="1" applyAlignment="1"/>
    <xf numFmtId="0" fontId="15" fillId="0" borderId="0" xfId="5" applyAlignment="1"/>
    <xf numFmtId="0" fontId="15" fillId="0" borderId="3" xfId="5" applyBorder="1"/>
    <xf numFmtId="0" fontId="40" fillId="0" borderId="0" xfId="5" applyFont="1"/>
    <xf numFmtId="0" fontId="15" fillId="0" borderId="26" xfId="5" applyBorder="1"/>
    <xf numFmtId="0" fontId="15" fillId="0" borderId="0" xfId="5" applyBorder="1"/>
    <xf numFmtId="0" fontId="15" fillId="0" borderId="27" xfId="5" applyBorder="1"/>
    <xf numFmtId="0" fontId="15" fillId="0" borderId="2" xfId="5" applyBorder="1"/>
    <xf numFmtId="0" fontId="0" fillId="0" borderId="0" xfId="0" applyAlignment="1">
      <alignment horizontal="left" vertical="top" wrapText="1"/>
    </xf>
    <xf numFmtId="0" fontId="39" fillId="0" borderId="0" xfId="0" applyFont="1" applyAlignment="1">
      <alignment horizontal="left"/>
    </xf>
    <xf numFmtId="0" fontId="0" fillId="0" borderId="0" xfId="0" applyAlignment="1">
      <alignment horizontal="right"/>
    </xf>
    <xf numFmtId="0" fontId="0" fillId="0" borderId="0" xfId="0" applyAlignment="1">
      <alignment horizontal="right" vertical="top"/>
    </xf>
    <xf numFmtId="0" fontId="39" fillId="0" borderId="0" xfId="0" applyFont="1"/>
    <xf numFmtId="0" fontId="0" fillId="0" borderId="0" xfId="0" applyAlignment="1">
      <alignment vertical="top" wrapText="1"/>
    </xf>
    <xf numFmtId="0" fontId="22" fillId="3" borderId="0" xfId="0" applyFont="1" applyFill="1" applyAlignment="1" applyProtection="1">
      <alignment horizontal="left" vertical="top" wrapText="1"/>
      <protection locked="0"/>
    </xf>
    <xf numFmtId="0" fontId="0" fillId="0" borderId="0" xfId="0" applyAlignment="1"/>
    <xf numFmtId="0" fontId="45" fillId="0" borderId="0" xfId="0" applyFont="1" applyAlignment="1">
      <alignment vertical="top"/>
    </xf>
    <xf numFmtId="0" fontId="39" fillId="0" borderId="0" xfId="0" applyFont="1" applyAlignment="1">
      <alignment horizontal="left" vertical="top"/>
    </xf>
    <xf numFmtId="0" fontId="4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0" fillId="0" borderId="28" xfId="0" applyBorder="1"/>
    <xf numFmtId="0" fontId="0" fillId="0" borderId="29" xfId="0" applyBorder="1"/>
    <xf numFmtId="0" fontId="0" fillId="0" borderId="30" xfId="0" applyBorder="1"/>
    <xf numFmtId="0" fontId="0" fillId="0" borderId="26" xfId="0" applyBorder="1"/>
    <xf numFmtId="0" fontId="0" fillId="0" borderId="0" xfId="0" applyBorder="1"/>
    <xf numFmtId="0" fontId="0" fillId="0" borderId="27" xfId="0" applyBorder="1"/>
    <xf numFmtId="0" fontId="27" fillId="0" borderId="0" xfId="0" applyFont="1" applyAlignment="1">
      <alignment vertical="top"/>
    </xf>
    <xf numFmtId="0" fontId="27" fillId="0" borderId="0" xfId="0" applyFont="1" applyAlignment="1">
      <alignment vertical="top" wrapText="1"/>
    </xf>
    <xf numFmtId="0" fontId="0" fillId="0" borderId="0" xfId="0" applyFill="1" applyBorder="1" applyAlignment="1" applyProtection="1">
      <alignment horizontal="left" vertical="top" wrapText="1"/>
      <protection locked="0"/>
    </xf>
    <xf numFmtId="0" fontId="27" fillId="0" borderId="0" xfId="0" applyFont="1" applyAlignment="1">
      <alignment horizontal="left" vertical="top"/>
    </xf>
    <xf numFmtId="0" fontId="0" fillId="0" borderId="17" xfId="0" applyBorder="1"/>
    <xf numFmtId="0" fontId="0" fillId="0" borderId="18" xfId="0" applyBorder="1"/>
    <xf numFmtId="0" fontId="40" fillId="0" borderId="0" xfId="5" applyFont="1" applyAlignment="1">
      <alignment horizontal="right"/>
    </xf>
    <xf numFmtId="0" fontId="15" fillId="3" borderId="2" xfId="5" applyFill="1" applyBorder="1" applyProtection="1">
      <protection locked="0"/>
    </xf>
    <xf numFmtId="0" fontId="25" fillId="0" borderId="0" xfId="5" applyFont="1" applyFill="1" applyAlignment="1" applyProtection="1">
      <alignment horizontal="left"/>
      <protection locked="0"/>
    </xf>
    <xf numFmtId="0" fontId="15" fillId="3" borderId="31" xfId="5" applyFill="1" applyBorder="1"/>
    <xf numFmtId="0" fontId="15" fillId="0" borderId="26" xfId="5" applyBorder="1" applyAlignment="1">
      <alignment horizontal="right"/>
    </xf>
    <xf numFmtId="0" fontId="15" fillId="0" borderId="32" xfId="5" applyBorder="1"/>
    <xf numFmtId="0" fontId="15" fillId="3" borderId="33" xfId="5" applyFill="1" applyBorder="1" applyProtection="1">
      <protection locked="0"/>
    </xf>
    <xf numFmtId="0" fontId="15" fillId="0" borderId="27" xfId="5" applyBorder="1" applyAlignment="1">
      <alignment horizontal="right"/>
    </xf>
    <xf numFmtId="0" fontId="15" fillId="0" borderId="34" xfId="5" applyBorder="1"/>
    <xf numFmtId="0" fontId="15" fillId="3" borderId="5" xfId="5" applyFill="1" applyBorder="1" applyProtection="1">
      <protection locked="0"/>
    </xf>
    <xf numFmtId="0" fontId="15" fillId="0" borderId="6" xfId="5" applyBorder="1"/>
    <xf numFmtId="0" fontId="15" fillId="0" borderId="8" xfId="5" applyBorder="1"/>
    <xf numFmtId="0" fontId="15" fillId="0" borderId="26" xfId="5" applyBorder="1" applyAlignment="1">
      <alignment horizontal="right" vertical="top"/>
    </xf>
    <xf numFmtId="0" fontId="15" fillId="0" borderId="26" xfId="5" applyBorder="1" applyAlignment="1"/>
    <xf numFmtId="0" fontId="15" fillId="0" borderId="0" xfId="5" applyBorder="1" applyAlignment="1"/>
    <xf numFmtId="0" fontId="15" fillId="0" borderId="32" xfId="5" applyBorder="1" applyAlignment="1"/>
    <xf numFmtId="0" fontId="15" fillId="3" borderId="33" xfId="5" applyFill="1" applyBorder="1"/>
    <xf numFmtId="0" fontId="15" fillId="0" borderId="0" xfId="5" applyBorder="1" applyAlignment="1">
      <alignment horizontal="right" vertical="top"/>
    </xf>
    <xf numFmtId="0" fontId="15" fillId="0" borderId="0" xfId="5" applyBorder="1" applyAlignment="1">
      <alignment horizontal="right"/>
    </xf>
    <xf numFmtId="0" fontId="15" fillId="0" borderId="2" xfId="5" applyBorder="1" applyAlignment="1">
      <alignment horizontal="right"/>
    </xf>
    <xf numFmtId="0" fontId="15" fillId="3" borderId="5" xfId="5" applyFill="1" applyBorder="1"/>
    <xf numFmtId="0" fontId="15" fillId="3" borderId="3" xfId="5" applyFill="1" applyBorder="1" applyProtection="1">
      <protection locked="0"/>
    </xf>
    <xf numFmtId="0" fontId="15" fillId="0" borderId="2" xfId="5" applyBorder="1" applyAlignment="1">
      <alignment horizontal="right" vertical="top"/>
    </xf>
    <xf numFmtId="10" fontId="22" fillId="3" borderId="3" xfId="7" applyNumberFormat="1" applyFont="1" applyFill="1" applyBorder="1" applyAlignment="1" applyProtection="1">
      <alignment horizontal="center"/>
      <protection locked="0"/>
    </xf>
    <xf numFmtId="0" fontId="22" fillId="0" borderId="0" xfId="5" applyFont="1" applyAlignment="1">
      <alignment horizontal="right" vertical="top"/>
    </xf>
    <xf numFmtId="0" fontId="22" fillId="0" borderId="0" xfId="5" applyFont="1" applyAlignment="1">
      <alignment vertical="top"/>
    </xf>
    <xf numFmtId="0" fontId="0" fillId="3" borderId="2" xfId="0" applyFill="1" applyBorder="1" applyProtection="1">
      <protection locked="0"/>
    </xf>
    <xf numFmtId="0" fontId="0" fillId="3" borderId="7" xfId="0" applyFill="1" applyBorder="1" applyProtection="1">
      <protection locked="0"/>
    </xf>
    <xf numFmtId="0" fontId="21" fillId="0" borderId="0" xfId="3" applyFont="1" applyAlignment="1" applyProtection="1">
      <alignment horizontal="center"/>
      <protection locked="0"/>
    </xf>
    <xf numFmtId="0" fontId="27" fillId="0" borderId="0" xfId="0" applyFont="1" applyBorder="1" applyAlignment="1">
      <alignment horizontal="left"/>
    </xf>
    <xf numFmtId="0" fontId="27"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protection locked="0"/>
    </xf>
    <xf numFmtId="0" fontId="19" fillId="0" borderId="0" xfId="0" applyFont="1" applyBorder="1"/>
    <xf numFmtId="3" fontId="27" fillId="3" borderId="2" xfId="0" applyNumberFormat="1" applyFont="1" applyFill="1" applyBorder="1" applyAlignment="1" applyProtection="1">
      <alignment horizontal="center"/>
      <protection locked="0"/>
    </xf>
    <xf numFmtId="4" fontId="27" fillId="3" borderId="2" xfId="0" applyNumberFormat="1" applyFont="1" applyFill="1" applyBorder="1" applyAlignment="1" applyProtection="1">
      <alignment horizontal="center"/>
      <protection locked="0"/>
    </xf>
    <xf numFmtId="3" fontId="27" fillId="3" borderId="3" xfId="0" applyNumberFormat="1" applyFont="1" applyFill="1" applyBorder="1" applyProtection="1">
      <protection locked="0"/>
    </xf>
    <xf numFmtId="3" fontId="27" fillId="3" borderId="2" xfId="0" applyNumberFormat="1" applyFont="1" applyFill="1" applyBorder="1" applyProtection="1">
      <protection locked="0"/>
    </xf>
    <xf numFmtId="0" fontId="18" fillId="0" borderId="0" xfId="0" applyFont="1" applyFill="1" applyBorder="1" applyAlignment="1" applyProtection="1">
      <alignment horizontal="left" vertical="top" wrapText="1"/>
      <protection locked="0"/>
    </xf>
    <xf numFmtId="0" fontId="27" fillId="0" borderId="0" xfId="0" applyFont="1" applyFill="1" applyBorder="1" applyProtection="1">
      <protection locked="0"/>
    </xf>
    <xf numFmtId="0" fontId="48" fillId="0" borderId="0" xfId="0" applyFont="1"/>
    <xf numFmtId="0" fontId="49" fillId="0" borderId="0" xfId="0" applyFont="1" applyBorder="1"/>
    <xf numFmtId="0" fontId="27" fillId="0" borderId="0" xfId="0" applyFont="1" applyFill="1" applyBorder="1" applyAlignment="1" applyProtection="1">
      <alignment horizontal="left"/>
      <protection locked="0"/>
    </xf>
    <xf numFmtId="0" fontId="21" fillId="0" borderId="0" xfId="3" applyFont="1" applyFill="1" applyAlignment="1" applyProtection="1">
      <protection locked="0"/>
    </xf>
    <xf numFmtId="0" fontId="27" fillId="0" borderId="29" xfId="0" applyFont="1" applyFill="1" applyBorder="1" applyAlignment="1">
      <alignment horizontal="center"/>
    </xf>
    <xf numFmtId="0" fontId="50" fillId="0" borderId="29" xfId="0" applyFont="1" applyFill="1" applyBorder="1" applyAlignment="1">
      <alignment horizontal="left"/>
    </xf>
    <xf numFmtId="44" fontId="27" fillId="0" borderId="0" xfId="2" applyFont="1" applyFill="1" applyBorder="1" applyAlignment="1" applyProtection="1">
      <alignment horizontal="right"/>
      <protection locked="0"/>
    </xf>
    <xf numFmtId="170" fontId="27" fillId="3" borderId="3" xfId="0" applyNumberFormat="1" applyFont="1" applyFill="1" applyBorder="1" applyProtection="1">
      <protection locked="0"/>
    </xf>
    <xf numFmtId="0" fontId="22" fillId="0" borderId="0" xfId="0" applyFont="1" applyFill="1" applyBorder="1" applyAlignment="1" applyProtection="1">
      <alignment horizontal="center"/>
      <protection locked="0"/>
    </xf>
    <xf numFmtId="0" fontId="0" fillId="0" borderId="0" xfId="2" applyNumberFormat="1" applyFont="1" applyFill="1" applyProtection="1"/>
    <xf numFmtId="2" fontId="2" fillId="2" borderId="3" xfId="0" applyNumberFormat="1" applyFont="1" applyFill="1" applyBorder="1" applyAlignment="1" applyProtection="1">
      <alignment horizontal="center"/>
      <protection locked="0"/>
    </xf>
    <xf numFmtId="0" fontId="49" fillId="0" borderId="0" xfId="0" applyFont="1" applyProtection="1"/>
    <xf numFmtId="0" fontId="2" fillId="0" borderId="0" xfId="0" applyFont="1" applyAlignment="1" applyProtection="1">
      <alignment vertical="top"/>
      <protection locked="0"/>
    </xf>
    <xf numFmtId="0" fontId="18" fillId="0" borderId="0" xfId="0" applyFont="1" applyAlignment="1" applyProtection="1">
      <alignment horizontal="right"/>
    </xf>
    <xf numFmtId="0" fontId="39" fillId="6" borderId="28" xfId="0" applyFont="1" applyFill="1" applyBorder="1" applyProtection="1"/>
    <xf numFmtId="0" fontId="18" fillId="6" borderId="29" xfId="0" applyFont="1" applyFill="1" applyBorder="1" applyProtection="1"/>
    <xf numFmtId="165" fontId="18" fillId="6" borderId="29" xfId="2" applyNumberFormat="1" applyFont="1" applyFill="1" applyBorder="1" applyAlignment="1" applyProtection="1">
      <alignment horizontal="center"/>
    </xf>
    <xf numFmtId="164" fontId="18" fillId="6" borderId="29" xfId="2" applyNumberFormat="1" applyFont="1" applyFill="1" applyBorder="1" applyAlignment="1" applyProtection="1">
      <alignment horizontal="center"/>
    </xf>
    <xf numFmtId="167" fontId="18" fillId="6" borderId="30" xfId="7" applyNumberFormat="1" applyFont="1" applyFill="1" applyBorder="1" applyAlignment="1" applyProtection="1">
      <alignment horizontal="center"/>
    </xf>
    <xf numFmtId="0" fontId="39" fillId="6" borderId="26" xfId="0" applyFont="1" applyFill="1" applyBorder="1" applyProtection="1">
      <protection locked="0"/>
    </xf>
    <xf numFmtId="0" fontId="15" fillId="6" borderId="0" xfId="0" applyFont="1" applyFill="1" applyBorder="1" applyProtection="1"/>
    <xf numFmtId="0" fontId="18" fillId="6" borderId="0" xfId="0" applyFont="1" applyFill="1" applyBorder="1" applyProtection="1"/>
    <xf numFmtId="165" fontId="15" fillId="6" borderId="0" xfId="2" applyNumberFormat="1" applyFont="1" applyFill="1" applyBorder="1" applyAlignment="1" applyProtection="1">
      <alignment horizontal="center"/>
    </xf>
    <xf numFmtId="164" fontId="15" fillId="6" borderId="0" xfId="2" applyNumberFormat="1" applyFont="1" applyFill="1" applyBorder="1" applyAlignment="1" applyProtection="1">
      <alignment horizontal="center"/>
    </xf>
    <xf numFmtId="167" fontId="15" fillId="6" borderId="32" xfId="7" applyNumberFormat="1" applyFont="1" applyFill="1" applyBorder="1" applyAlignment="1" applyProtection="1">
      <alignment horizontal="center"/>
    </xf>
    <xf numFmtId="0" fontId="39" fillId="6" borderId="27" xfId="0" applyFont="1" applyFill="1" applyBorder="1" applyProtection="1"/>
    <xf numFmtId="0" fontId="18" fillId="6" borderId="2" xfId="0" applyFont="1" applyFill="1" applyBorder="1" applyProtection="1">
      <protection locked="0"/>
    </xf>
    <xf numFmtId="165" fontId="18" fillId="6" borderId="2" xfId="2" applyNumberFormat="1" applyFont="1" applyFill="1" applyBorder="1" applyAlignment="1" applyProtection="1">
      <alignment horizontal="center"/>
      <protection locked="0"/>
    </xf>
    <xf numFmtId="164" fontId="18" fillId="6" borderId="2" xfId="2" applyNumberFormat="1" applyFont="1" applyFill="1" applyBorder="1" applyAlignment="1" applyProtection="1">
      <alignment horizontal="center"/>
      <protection locked="0"/>
    </xf>
    <xf numFmtId="167" fontId="18" fillId="6" borderId="34" xfId="7" applyNumberFormat="1" applyFont="1" applyFill="1" applyBorder="1" applyAlignment="1" applyProtection="1">
      <alignment horizontal="center"/>
      <protection locked="0"/>
    </xf>
    <xf numFmtId="0" fontId="0" fillId="0" borderId="0" xfId="0" applyAlignment="1">
      <alignment vertical="center"/>
    </xf>
    <xf numFmtId="0" fontId="12" fillId="0" borderId="0" xfId="0" applyFont="1" applyAlignment="1">
      <alignment vertical="center"/>
    </xf>
    <xf numFmtId="0" fontId="53" fillId="0" borderId="0" xfId="0" applyFont="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54" fillId="0" borderId="15" xfId="0" applyFont="1" applyBorder="1" applyAlignment="1">
      <alignment vertical="center"/>
    </xf>
    <xf numFmtId="0" fontId="54" fillId="0" borderId="17" xfId="0" applyFont="1" applyBorder="1" applyAlignment="1">
      <alignment vertical="center"/>
    </xf>
    <xf numFmtId="0" fontId="54" fillId="0" borderId="21" xfId="0" applyFont="1" applyBorder="1" applyAlignment="1">
      <alignment vertical="center"/>
    </xf>
    <xf numFmtId="0" fontId="54" fillId="0" borderId="0" xfId="0" applyFont="1" applyAlignment="1">
      <alignment vertical="center"/>
    </xf>
    <xf numFmtId="0" fontId="12" fillId="0" borderId="1" xfId="0" applyFont="1" applyBorder="1" applyAlignment="1">
      <alignment vertical="center" wrapText="1"/>
    </xf>
    <xf numFmtId="0" fontId="54" fillId="0" borderId="35" xfId="0" applyFont="1" applyBorder="1" applyAlignment="1">
      <alignment vertical="center"/>
    </xf>
    <xf numFmtId="0" fontId="8" fillId="0" borderId="0" xfId="0" applyFont="1" applyAlignment="1">
      <alignment vertical="center"/>
    </xf>
    <xf numFmtId="0" fontId="8" fillId="0" borderId="0" xfId="0" applyFont="1" applyAlignment="1">
      <alignment horizontal="center" wrapText="1"/>
    </xf>
    <xf numFmtId="0" fontId="53" fillId="0" borderId="36" xfId="0" applyFont="1" applyBorder="1" applyAlignment="1">
      <alignment vertical="center"/>
    </xf>
    <xf numFmtId="42" fontId="0" fillId="0" borderId="0" xfId="0" applyNumberFormat="1" applyAlignment="1">
      <alignment vertical="center"/>
    </xf>
    <xf numFmtId="42" fontId="8" fillId="0" borderId="4" xfId="0" applyNumberFormat="1" applyFont="1" applyBorder="1" applyAlignment="1">
      <alignment horizontal="center" wrapText="1"/>
    </xf>
    <xf numFmtId="42" fontId="8" fillId="7" borderId="4" xfId="0" applyNumberFormat="1" applyFont="1" applyFill="1" applyBorder="1" applyAlignment="1">
      <alignment horizontal="center" wrapText="1"/>
    </xf>
    <xf numFmtId="42" fontId="8" fillId="8" borderId="37" xfId="0" applyNumberFormat="1" applyFont="1" applyFill="1" applyBorder="1" applyAlignment="1">
      <alignment horizontal="center" wrapText="1"/>
    </xf>
    <xf numFmtId="42" fontId="8" fillId="9" borderId="38" xfId="0" applyNumberFormat="1" applyFont="1" applyFill="1" applyBorder="1" applyAlignment="1">
      <alignment horizontal="center" wrapText="1"/>
    </xf>
    <xf numFmtId="42" fontId="0" fillId="0" borderId="39" xfId="0" applyNumberFormat="1" applyBorder="1" applyAlignment="1">
      <alignment vertical="center"/>
    </xf>
    <xf numFmtId="42" fontId="0" fillId="0" borderId="1" xfId="0" applyNumberFormat="1" applyBorder="1" applyAlignment="1">
      <alignment vertical="center"/>
    </xf>
    <xf numFmtId="42" fontId="8" fillId="0" borderId="40" xfId="0" applyNumberFormat="1" applyFont="1" applyBorder="1" applyAlignment="1">
      <alignment vertical="center"/>
    </xf>
    <xf numFmtId="42" fontId="8" fillId="10" borderId="40" xfId="0" applyNumberFormat="1" applyFont="1" applyFill="1" applyBorder="1" applyAlignment="1">
      <alignment vertical="center"/>
    </xf>
    <xf numFmtId="42" fontId="8" fillId="7" borderId="40" xfId="0" applyNumberFormat="1" applyFont="1" applyFill="1" applyBorder="1" applyAlignment="1">
      <alignment vertical="center"/>
    </xf>
    <xf numFmtId="0" fontId="0" fillId="0" borderId="0" xfId="0" applyAlignment="1">
      <alignment wrapText="1"/>
    </xf>
    <xf numFmtId="0" fontId="18" fillId="3" borderId="7" xfId="0" applyFont="1" applyFill="1" applyBorder="1" applyAlignment="1" applyProtection="1">
      <alignment horizontal="left"/>
      <protection locked="0"/>
    </xf>
    <xf numFmtId="0" fontId="0" fillId="0" borderId="0" xfId="0" applyBorder="1" applyAlignment="1">
      <alignment wrapText="1"/>
    </xf>
    <xf numFmtId="0" fontId="22" fillId="0" borderId="0" xfId="0" applyFont="1" applyAlignment="1" applyProtection="1">
      <alignment horizontal="justify" vertical="top" wrapText="1"/>
    </xf>
    <xf numFmtId="0" fontId="1" fillId="0" borderId="0" xfId="0" applyFont="1" applyAlignment="1">
      <alignment wrapText="1"/>
    </xf>
    <xf numFmtId="0" fontId="0" fillId="0" borderId="32" xfId="0" applyBorder="1"/>
    <xf numFmtId="0" fontId="1" fillId="0" borderId="26" xfId="0" applyFont="1" applyBorder="1"/>
    <xf numFmtId="0" fontId="1" fillId="0" borderId="0" xfId="0" applyFont="1" applyBorder="1"/>
    <xf numFmtId="0" fontId="0" fillId="0" borderId="34" xfId="0" applyBorder="1"/>
    <xf numFmtId="0" fontId="11" fillId="0" borderId="0" xfId="0" applyFont="1" applyBorder="1" applyAlignment="1">
      <alignment vertical="center"/>
    </xf>
    <xf numFmtId="0" fontId="8" fillId="0" borderId="28" xfId="0" applyFont="1" applyBorder="1"/>
    <xf numFmtId="0" fontId="1" fillId="0" borderId="27" xfId="0" applyFont="1" applyBorder="1"/>
    <xf numFmtId="0" fontId="57" fillId="0" borderId="0" xfId="0" applyFont="1" applyAlignment="1">
      <alignment horizontal="left" vertical="center"/>
    </xf>
    <xf numFmtId="0" fontId="2" fillId="0" borderId="0" xfId="0" applyFont="1" applyAlignment="1">
      <alignment horizontal="justify" vertical="center" wrapText="1"/>
    </xf>
    <xf numFmtId="0" fontId="0" fillId="0" borderId="0" xfId="0" applyBorder="1" applyAlignment="1"/>
    <xf numFmtId="0" fontId="18" fillId="3" borderId="8" xfId="0" applyFont="1" applyFill="1" applyBorder="1" applyAlignment="1" applyProtection="1">
      <alignment horizontal="left"/>
      <protection locked="0"/>
    </xf>
    <xf numFmtId="0" fontId="18" fillId="3" borderId="6" xfId="0" applyFont="1" applyFill="1" applyBorder="1" applyAlignment="1" applyProtection="1">
      <alignment horizontal="left"/>
      <protection locked="0"/>
    </xf>
    <xf numFmtId="0" fontId="1" fillId="0" borderId="0" xfId="0" applyFont="1" applyProtection="1"/>
    <xf numFmtId="0" fontId="59" fillId="0" borderId="29" xfId="0" applyFont="1" applyBorder="1"/>
    <xf numFmtId="0" fontId="22" fillId="0" borderId="0" xfId="0" applyFont="1" applyFill="1" applyProtection="1">
      <protection locked="0"/>
    </xf>
    <xf numFmtId="0" fontId="48" fillId="0" borderId="0" xfId="0" applyFont="1" applyFill="1"/>
    <xf numFmtId="0" fontId="18" fillId="3" borderId="2" xfId="0" applyFont="1" applyFill="1" applyBorder="1" applyAlignment="1" applyProtection="1">
      <protection locked="0"/>
    </xf>
    <xf numFmtId="0" fontId="18" fillId="0" borderId="0" xfId="0" applyFont="1" applyFill="1" applyBorder="1" applyAlignment="1" applyProtection="1">
      <protection locked="0"/>
    </xf>
    <xf numFmtId="0" fontId="21" fillId="0" borderId="0" xfId="3" applyFont="1" applyAlignment="1" applyProtection="1">
      <alignment horizontal="center" wrapText="1"/>
    </xf>
    <xf numFmtId="0" fontId="18" fillId="0" borderId="32" xfId="0" applyFont="1" applyBorder="1"/>
    <xf numFmtId="9" fontId="18" fillId="0" borderId="32" xfId="0" applyNumberFormat="1" applyFont="1" applyBorder="1" applyAlignment="1">
      <alignment horizontal="right"/>
    </xf>
    <xf numFmtId="0" fontId="18" fillId="0" borderId="34" xfId="0" applyFont="1" applyBorder="1"/>
    <xf numFmtId="0" fontId="19" fillId="4" borderId="17" xfId="6" applyFont="1" applyFill="1" applyBorder="1" applyAlignment="1">
      <alignment horizontal="left" vertical="top" wrapText="1"/>
    </xf>
    <xf numFmtId="0" fontId="18" fillId="0" borderId="0" xfId="6" applyFont="1"/>
    <xf numFmtId="0" fontId="18" fillId="0" borderId="0" xfId="6" applyFont="1" applyFill="1"/>
    <xf numFmtId="0" fontId="18" fillId="4" borderId="17" xfId="6" applyFont="1" applyFill="1" applyBorder="1" applyAlignment="1">
      <alignment vertical="top" wrapText="1"/>
    </xf>
    <xf numFmtId="0" fontId="18" fillId="3" borderId="41" xfId="6" applyFont="1" applyFill="1" applyBorder="1" applyProtection="1">
      <protection locked="0"/>
    </xf>
    <xf numFmtId="0" fontId="18" fillId="3" borderId="42" xfId="6" applyFont="1" applyFill="1" applyBorder="1" applyProtection="1">
      <protection locked="0"/>
    </xf>
    <xf numFmtId="44" fontId="18" fillId="3" borderId="42" xfId="2" applyNumberFormat="1" applyFont="1" applyFill="1" applyBorder="1" applyProtection="1">
      <protection locked="0"/>
    </xf>
    <xf numFmtId="0" fontId="18" fillId="0" borderId="18" xfId="6" applyFont="1" applyBorder="1"/>
    <xf numFmtId="0" fontId="18" fillId="3" borderId="43" xfId="6" applyFont="1" applyFill="1" applyBorder="1"/>
    <xf numFmtId="0" fontId="18" fillId="0" borderId="22" xfId="6" applyFont="1" applyBorder="1"/>
    <xf numFmtId="0" fontId="8" fillId="11" borderId="0" xfId="0" applyFont="1" applyFill="1" applyBorder="1" applyProtection="1"/>
    <xf numFmtId="42" fontId="0" fillId="0" borderId="44" xfId="0" applyNumberFormat="1" applyBorder="1" applyAlignment="1">
      <alignment vertical="center"/>
    </xf>
    <xf numFmtId="42" fontId="0" fillId="7" borderId="45" xfId="0" applyNumberFormat="1" applyFill="1" applyBorder="1" applyAlignment="1" applyProtection="1">
      <alignment vertical="center"/>
      <protection locked="0"/>
    </xf>
    <xf numFmtId="42" fontId="0" fillId="8" borderId="45" xfId="0" applyNumberFormat="1" applyFill="1" applyBorder="1" applyAlignment="1" applyProtection="1">
      <alignment vertical="center"/>
      <protection locked="0"/>
    </xf>
    <xf numFmtId="42" fontId="8" fillId="0" borderId="46" xfId="0" applyNumberFormat="1" applyFont="1" applyBorder="1" applyAlignment="1">
      <alignment vertical="center"/>
    </xf>
    <xf numFmtId="42" fontId="8" fillId="12" borderId="46" xfId="0" applyNumberFormat="1" applyFont="1" applyFill="1" applyBorder="1" applyAlignment="1">
      <alignment vertical="center"/>
    </xf>
    <xf numFmtId="42" fontId="0" fillId="7" borderId="44" xfId="0" applyNumberFormat="1" applyFill="1" applyBorder="1" applyAlignment="1" applyProtection="1">
      <alignment vertical="center"/>
      <protection locked="0"/>
    </xf>
    <xf numFmtId="42" fontId="0" fillId="8" borderId="44" xfId="0" applyNumberFormat="1" applyFill="1" applyBorder="1" applyAlignment="1" applyProtection="1">
      <alignment vertical="center"/>
      <protection locked="0"/>
    </xf>
    <xf numFmtId="42" fontId="0" fillId="10" borderId="39" xfId="0" applyNumberFormat="1" applyFill="1" applyBorder="1" applyAlignment="1" applyProtection="1">
      <alignment vertical="center"/>
      <protection locked="0"/>
    </xf>
    <xf numFmtId="42" fontId="0" fillId="10" borderId="45" xfId="0" applyNumberFormat="1" applyFill="1" applyBorder="1" applyAlignment="1" applyProtection="1">
      <alignment vertical="center"/>
      <protection locked="0"/>
    </xf>
    <xf numFmtId="0" fontId="12" fillId="0" borderId="0" xfId="0" applyFont="1" applyBorder="1" applyAlignment="1" applyProtection="1">
      <alignment vertical="center"/>
      <protection locked="0"/>
    </xf>
    <xf numFmtId="42" fontId="0" fillId="7" borderId="39" xfId="0" applyNumberFormat="1" applyFill="1" applyBorder="1" applyAlignment="1" applyProtection="1">
      <alignment vertical="center"/>
      <protection locked="0"/>
    </xf>
    <xf numFmtId="42" fontId="0" fillId="8" borderId="39" xfId="0" applyNumberFormat="1" applyFill="1" applyBorder="1" applyAlignment="1" applyProtection="1">
      <alignment vertical="center"/>
      <protection locked="0"/>
    </xf>
    <xf numFmtId="42" fontId="0" fillId="0" borderId="47" xfId="0" applyNumberFormat="1" applyBorder="1" applyAlignment="1">
      <alignment vertical="center"/>
    </xf>
    <xf numFmtId="42" fontId="8" fillId="12" borderId="48" xfId="0" applyNumberFormat="1" applyFont="1" applyFill="1" applyBorder="1" applyAlignment="1">
      <alignment vertical="center"/>
    </xf>
    <xf numFmtId="42" fontId="0" fillId="7" borderId="47" xfId="0" applyNumberFormat="1" applyFill="1" applyBorder="1" applyAlignment="1" applyProtection="1">
      <alignment vertical="center"/>
      <protection locked="0"/>
    </xf>
    <xf numFmtId="42" fontId="0" fillId="8" borderId="47" xfId="0" applyNumberFormat="1" applyFill="1" applyBorder="1" applyAlignment="1" applyProtection="1">
      <alignment vertical="center"/>
      <protection locked="0"/>
    </xf>
    <xf numFmtId="0" fontId="12" fillId="0" borderId="1" xfId="0" applyFont="1" applyBorder="1" applyAlignment="1" applyProtection="1">
      <alignment vertical="center"/>
      <protection locked="0"/>
    </xf>
    <xf numFmtId="42" fontId="0" fillId="10" borderId="44" xfId="0" applyNumberFormat="1" applyFill="1" applyBorder="1" applyAlignment="1" applyProtection="1">
      <alignment vertical="center"/>
      <protection locked="0"/>
    </xf>
    <xf numFmtId="42" fontId="0" fillId="9" borderId="49" xfId="0" applyNumberFormat="1" applyFill="1" applyBorder="1" applyAlignment="1" applyProtection="1">
      <alignment vertical="center"/>
      <protection locked="0"/>
    </xf>
    <xf numFmtId="42" fontId="0" fillId="9" borderId="50" xfId="0" applyNumberFormat="1" applyFill="1" applyBorder="1" applyAlignment="1" applyProtection="1">
      <alignment vertical="center"/>
      <protection locked="0"/>
    </xf>
    <xf numFmtId="42" fontId="8" fillId="0" borderId="48" xfId="0" applyNumberFormat="1" applyFont="1" applyBorder="1" applyAlignment="1">
      <alignment vertical="center"/>
    </xf>
    <xf numFmtId="42" fontId="0" fillId="13" borderId="44" xfId="0" applyNumberFormat="1" applyFill="1" applyBorder="1" applyAlignment="1" applyProtection="1">
      <alignment vertical="center"/>
      <protection locked="0"/>
    </xf>
    <xf numFmtId="42" fontId="0" fillId="13" borderId="49" xfId="0" applyNumberFormat="1" applyFill="1" applyBorder="1" applyAlignment="1" applyProtection="1">
      <alignment vertical="center"/>
      <protection locked="0"/>
    </xf>
    <xf numFmtId="42" fontId="0" fillId="13" borderId="45" xfId="0" applyNumberFormat="1" applyFill="1" applyBorder="1" applyAlignment="1" applyProtection="1">
      <alignment vertical="center"/>
      <protection locked="0"/>
    </xf>
    <xf numFmtId="42" fontId="0" fillId="13" borderId="50" xfId="0" applyNumberFormat="1" applyFill="1" applyBorder="1" applyAlignment="1" applyProtection="1">
      <alignment vertical="center"/>
      <protection locked="0"/>
    </xf>
    <xf numFmtId="42" fontId="0" fillId="13" borderId="39" xfId="0" applyNumberFormat="1" applyFill="1" applyBorder="1" applyAlignment="1" applyProtection="1">
      <alignment vertical="center"/>
      <protection locked="0"/>
    </xf>
    <xf numFmtId="42" fontId="0" fillId="13" borderId="51" xfId="0" applyNumberFormat="1" applyFill="1" applyBorder="1" applyAlignment="1" applyProtection="1">
      <alignment vertical="center"/>
      <protection locked="0"/>
    </xf>
    <xf numFmtId="42" fontId="0" fillId="13" borderId="47" xfId="0" applyNumberFormat="1" applyFill="1" applyBorder="1" applyAlignment="1" applyProtection="1">
      <alignment vertical="center"/>
      <protection locked="0"/>
    </xf>
    <xf numFmtId="42" fontId="0" fillId="13" borderId="52" xfId="0" applyNumberFormat="1" applyFill="1" applyBorder="1" applyAlignment="1" applyProtection="1">
      <alignment vertical="center"/>
      <protection locked="0"/>
    </xf>
    <xf numFmtId="42" fontId="0" fillId="0" borderId="0" xfId="0" applyNumberFormat="1" applyFill="1" applyAlignment="1">
      <alignment vertical="center"/>
    </xf>
    <xf numFmtId="42" fontId="8" fillId="14" borderId="40" xfId="0" applyNumberFormat="1" applyFont="1" applyFill="1" applyBorder="1" applyAlignment="1">
      <alignment vertical="center"/>
    </xf>
    <xf numFmtId="42" fontId="8" fillId="12" borderId="40" xfId="0" applyNumberFormat="1" applyFont="1" applyFill="1" applyBorder="1" applyAlignment="1">
      <alignment vertical="center"/>
    </xf>
    <xf numFmtId="0" fontId="54" fillId="15" borderId="21" xfId="0" applyFont="1" applyFill="1" applyBorder="1" applyAlignment="1">
      <alignment vertical="center"/>
    </xf>
    <xf numFmtId="0" fontId="12" fillId="15" borderId="1" xfId="0" applyFont="1" applyFill="1" applyBorder="1" applyAlignment="1">
      <alignment vertical="center" wrapText="1"/>
    </xf>
    <xf numFmtId="42" fontId="0" fillId="15" borderId="1" xfId="0" applyNumberFormat="1" applyFill="1" applyBorder="1" applyAlignment="1">
      <alignment vertical="center"/>
    </xf>
    <xf numFmtId="42" fontId="0" fillId="15" borderId="22" xfId="0" applyNumberFormat="1" applyFill="1" applyBorder="1" applyAlignment="1">
      <alignment vertical="center"/>
    </xf>
    <xf numFmtId="42" fontId="8" fillId="16" borderId="40" xfId="0" applyNumberFormat="1" applyFont="1" applyFill="1" applyBorder="1" applyAlignment="1">
      <alignment vertical="center"/>
    </xf>
    <xf numFmtId="42" fontId="0" fillId="12" borderId="0" xfId="0" applyNumberFormat="1" applyFill="1" applyAlignment="1">
      <alignment vertical="center"/>
    </xf>
    <xf numFmtId="42" fontId="1" fillId="9" borderId="49" xfId="0" applyNumberFormat="1" applyFont="1" applyFill="1" applyBorder="1" applyAlignment="1" applyProtection="1">
      <alignment vertical="center"/>
      <protection locked="0"/>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165" fontId="0" fillId="0" borderId="0" xfId="2" applyNumberFormat="1" applyFont="1" applyFill="1" applyBorder="1" applyProtection="1"/>
    <xf numFmtId="10" fontId="0" fillId="0" borderId="0" xfId="2" applyNumberFormat="1" applyFont="1" applyFill="1" applyAlignment="1" applyProtection="1">
      <alignment horizontal="center"/>
    </xf>
    <xf numFmtId="166" fontId="1" fillId="2" borderId="4" xfId="1" applyNumberFormat="1" applyFont="1" applyFill="1" applyBorder="1" applyProtection="1">
      <protection locked="0"/>
    </xf>
    <xf numFmtId="168" fontId="1" fillId="2" borderId="3" xfId="0" applyNumberFormat="1" applyFont="1" applyFill="1" applyBorder="1" applyProtection="1">
      <protection locked="0"/>
    </xf>
    <xf numFmtId="0" fontId="22" fillId="0" borderId="0" xfId="0" applyFont="1" applyFill="1" applyBorder="1" applyProtection="1">
      <protection locked="0"/>
    </xf>
    <xf numFmtId="0" fontId="22" fillId="3" borderId="40"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18" fillId="0" borderId="0" xfId="0" applyFont="1" applyAlignment="1">
      <alignment horizontal="center" vertical="center"/>
    </xf>
    <xf numFmtId="0" fontId="22" fillId="7" borderId="40" xfId="0" applyFont="1" applyFill="1" applyBorder="1" applyAlignment="1" applyProtection="1">
      <alignment horizontal="center" vertical="center"/>
      <protection locked="0"/>
    </xf>
    <xf numFmtId="0" fontId="27" fillId="3" borderId="40" xfId="0" applyFont="1" applyFill="1" applyBorder="1" applyAlignment="1" applyProtection="1">
      <alignment horizontal="center" vertical="center"/>
      <protection locked="0"/>
    </xf>
    <xf numFmtId="0" fontId="18" fillId="0" borderId="2" xfId="0" applyFont="1" applyBorder="1"/>
    <xf numFmtId="0" fontId="22" fillId="0" borderId="31" xfId="0" applyFont="1" applyBorder="1" applyAlignment="1">
      <alignment horizontal="center"/>
    </xf>
    <xf numFmtId="0" fontId="32" fillId="0" borderId="0" xfId="0" applyFont="1" applyAlignment="1" applyProtection="1">
      <alignment horizontal="left" vertical="top" wrapText="1"/>
    </xf>
    <xf numFmtId="0" fontId="22" fillId="0" borderId="0" xfId="0" applyFont="1" applyAlignment="1" applyProtection="1">
      <alignment horizontal="left" vertical="top" wrapText="1"/>
    </xf>
    <xf numFmtId="0" fontId="18" fillId="7" borderId="2" xfId="0" applyFont="1" applyFill="1" applyBorder="1" applyProtection="1">
      <protection locked="0"/>
    </xf>
    <xf numFmtId="0" fontId="18" fillId="0" borderId="0" xfId="0" applyFont="1" applyFill="1" applyBorder="1" applyAlignment="1" applyProtection="1"/>
    <xf numFmtId="0" fontId="18" fillId="0" borderId="0" xfId="0" applyFont="1" applyProtection="1"/>
    <xf numFmtId="0" fontId="22" fillId="0" borderId="0" xfId="0" applyFont="1" applyFill="1" applyAlignment="1" applyProtection="1"/>
    <xf numFmtId="0" fontId="22" fillId="7" borderId="2" xfId="0" applyFont="1" applyFill="1" applyBorder="1" applyProtection="1">
      <protection locked="0"/>
    </xf>
    <xf numFmtId="0" fontId="18" fillId="0" borderId="0" xfId="0" applyFont="1" applyFill="1" applyBorder="1" applyProtection="1">
      <protection locked="0"/>
    </xf>
    <xf numFmtId="0" fontId="22" fillId="0" borderId="0" xfId="0" applyFont="1" applyFill="1" applyAlignment="1">
      <alignment wrapText="1"/>
    </xf>
    <xf numFmtId="0" fontId="20" fillId="0" borderId="0" xfId="0" applyFont="1" applyBorder="1" applyAlignment="1">
      <alignment horizontal="center"/>
    </xf>
    <xf numFmtId="3" fontId="27" fillId="0" borderId="0" xfId="0" applyNumberFormat="1" applyFont="1" applyFill="1" applyBorder="1" applyProtection="1"/>
    <xf numFmtId="3" fontId="27" fillId="7" borderId="2" xfId="0" applyNumberFormat="1" applyFont="1" applyFill="1" applyBorder="1" applyProtection="1">
      <protection locked="0"/>
    </xf>
    <xf numFmtId="0" fontId="2" fillId="0" borderId="0" xfId="0" applyFont="1"/>
    <xf numFmtId="0" fontId="18" fillId="0" borderId="0" xfId="0" applyFont="1" applyFill="1" applyBorder="1"/>
    <xf numFmtId="0" fontId="18" fillId="7" borderId="40" xfId="0" applyFont="1" applyFill="1" applyBorder="1" applyProtection="1">
      <protection locked="0"/>
    </xf>
    <xf numFmtId="0" fontId="18" fillId="0" borderId="0" xfId="0" applyFont="1" applyFill="1" applyBorder="1" applyAlignment="1">
      <alignment horizontal="right"/>
    </xf>
    <xf numFmtId="0" fontId="18" fillId="0" borderId="0" xfId="0" applyFont="1" applyFill="1" applyBorder="1" applyAlignment="1">
      <alignment horizontal="left"/>
    </xf>
    <xf numFmtId="0" fontId="0" fillId="0" borderId="0" xfId="0" applyFill="1" applyBorder="1" applyAlignment="1">
      <alignment horizontal="left"/>
    </xf>
    <xf numFmtId="0" fontId="23" fillId="0" borderId="0" xfId="0" applyFont="1"/>
    <xf numFmtId="0" fontId="22" fillId="0" borderId="0" xfId="0" applyFont="1" applyFill="1" applyBorder="1" applyAlignment="1" applyProtection="1">
      <alignment horizontal="center" vertical="center"/>
    </xf>
    <xf numFmtId="0" fontId="22" fillId="0" borderId="0" xfId="0" applyFont="1" applyAlignment="1">
      <alignment horizontal="left" vertical="top" wrapText="1"/>
    </xf>
    <xf numFmtId="0" fontId="22" fillId="0" borderId="3" xfId="0" applyFont="1" applyBorder="1" applyAlignment="1">
      <alignment horizontal="center" wrapText="1"/>
    </xf>
    <xf numFmtId="0" fontId="2" fillId="0" borderId="3" xfId="0" applyFont="1" applyBorder="1" applyAlignment="1">
      <alignment wrapText="1"/>
    </xf>
    <xf numFmtId="0" fontId="18" fillId="0" borderId="3" xfId="0" applyFont="1" applyBorder="1" applyAlignment="1">
      <alignment horizontal="center"/>
    </xf>
    <xf numFmtId="0" fontId="22" fillId="0" borderId="0" xfId="0" applyFont="1" applyFill="1" applyBorder="1" applyAlignment="1" applyProtection="1">
      <alignment horizontal="right"/>
      <protection locked="0"/>
    </xf>
    <xf numFmtId="9" fontId="30" fillId="0" borderId="6" xfId="0" applyNumberFormat="1" applyFont="1" applyBorder="1"/>
    <xf numFmtId="0" fontId="23" fillId="0" borderId="29" xfId="0" applyFont="1" applyBorder="1" applyAlignment="1">
      <alignment horizontal="right"/>
    </xf>
    <xf numFmtId="165" fontId="22" fillId="0" borderId="0" xfId="2" applyNumberFormat="1" applyFont="1" applyBorder="1" applyAlignment="1">
      <alignment horizontal="center"/>
    </xf>
    <xf numFmtId="0" fontId="23" fillId="0" borderId="0" xfId="0" applyFont="1" applyBorder="1" applyAlignment="1">
      <alignment horizontal="right"/>
    </xf>
    <xf numFmtId="9" fontId="30" fillId="0" borderId="27" xfId="0" applyNumberFormat="1" applyFont="1" applyBorder="1"/>
    <xf numFmtId="0" fontId="18" fillId="0" borderId="7" xfId="0" applyFont="1" applyFill="1" applyBorder="1" applyAlignment="1">
      <alignment horizontal="center" vertical="center"/>
    </xf>
    <xf numFmtId="0" fontId="22" fillId="0" borderId="0" xfId="0" applyFont="1" applyBorder="1"/>
    <xf numFmtId="0" fontId="24" fillId="0" borderId="0" xfId="0" applyFont="1" applyBorder="1"/>
    <xf numFmtId="0" fontId="22" fillId="0" borderId="0" xfId="0" applyFont="1" applyFill="1" applyBorder="1" applyAlignment="1">
      <alignment horizontal="right"/>
    </xf>
    <xf numFmtId="0" fontId="22" fillId="0" borderId="0" xfId="0" applyFont="1" applyFill="1" applyBorder="1"/>
    <xf numFmtId="0" fontId="22" fillId="0" borderId="0" xfId="0" applyFont="1" applyFill="1" applyBorder="1" applyAlignment="1">
      <alignment horizontal="center"/>
    </xf>
    <xf numFmtId="0" fontId="22" fillId="0" borderId="0" xfId="0" applyFont="1" applyFill="1" applyBorder="1" applyAlignment="1" applyProtection="1">
      <alignment horizontal="center" vertical="center"/>
      <protection locked="0"/>
    </xf>
    <xf numFmtId="0" fontId="48" fillId="0" borderId="0" xfId="0" applyFont="1" applyAlignment="1"/>
    <xf numFmtId="0" fontId="44" fillId="0" borderId="0" xfId="0" applyFont="1" applyAlignment="1">
      <alignment horizontal="center"/>
    </xf>
    <xf numFmtId="0" fontId="40" fillId="0" borderId="0" xfId="0" applyFont="1" applyAlignment="1">
      <alignment horizontal="left"/>
    </xf>
    <xf numFmtId="0" fontId="1" fillId="0" borderId="0" xfId="0" applyFont="1" applyBorder="1" applyAlignment="1">
      <alignment vertical="top"/>
    </xf>
    <xf numFmtId="165" fontId="0" fillId="2" borderId="53" xfId="2" applyNumberFormat="1" applyFont="1" applyFill="1" applyBorder="1" applyAlignment="1" applyProtection="1">
      <alignment horizontal="center"/>
      <protection locked="0"/>
    </xf>
    <xf numFmtId="165" fontId="0" fillId="2" borderId="54" xfId="2" applyNumberFormat="1" applyFont="1" applyFill="1" applyBorder="1" applyAlignment="1" applyProtection="1">
      <protection locked="0"/>
    </xf>
    <xf numFmtId="0" fontId="0" fillId="0" borderId="16" xfId="0" applyBorder="1" applyProtection="1"/>
    <xf numFmtId="0" fontId="0" fillId="0" borderId="19" xfId="0" applyBorder="1" applyProtection="1"/>
    <xf numFmtId="0" fontId="0" fillId="0" borderId="20" xfId="0" applyBorder="1" applyProtection="1"/>
    <xf numFmtId="0" fontId="1" fillId="0" borderId="16" xfId="0" applyFont="1" applyBorder="1" applyProtection="1"/>
    <xf numFmtId="0" fontId="0" fillId="2" borderId="55" xfId="2" applyNumberFormat="1" applyFont="1" applyFill="1" applyBorder="1" applyAlignment="1" applyProtection="1">
      <alignment horizontal="center"/>
      <protection locked="0"/>
    </xf>
    <xf numFmtId="165" fontId="0" fillId="2" borderId="54" xfId="2" applyNumberFormat="1" applyFont="1" applyFill="1" applyBorder="1" applyAlignment="1" applyProtection="1">
      <alignment horizontal="center"/>
      <protection locked="0"/>
    </xf>
    <xf numFmtId="0" fontId="25" fillId="7" borderId="40" xfId="0" applyFont="1" applyFill="1" applyBorder="1" applyAlignment="1" applyProtection="1">
      <alignment horizontal="left"/>
      <protection locked="0"/>
    </xf>
    <xf numFmtId="0" fontId="18" fillId="7" borderId="4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protection locked="0"/>
    </xf>
    <xf numFmtId="0" fontId="48" fillId="7" borderId="3" xfId="0" applyFont="1" applyFill="1" applyBorder="1" applyProtection="1">
      <protection locked="0"/>
    </xf>
    <xf numFmtId="0" fontId="18" fillId="7" borderId="7" xfId="0" applyFont="1" applyFill="1" applyBorder="1" applyProtection="1">
      <protection locked="0"/>
    </xf>
    <xf numFmtId="0" fontId="18" fillId="7" borderId="6" xfId="0" applyFont="1" applyFill="1" applyBorder="1" applyAlignment="1" applyProtection="1">
      <alignment horizontal="left"/>
      <protection locked="0"/>
    </xf>
    <xf numFmtId="0" fontId="18" fillId="7" borderId="7" xfId="0" applyFont="1" applyFill="1" applyBorder="1" applyAlignment="1" applyProtection="1">
      <alignment horizontal="left"/>
      <protection locked="0"/>
    </xf>
    <xf numFmtId="10" fontId="22" fillId="3" borderId="2" xfId="0" applyNumberFormat="1" applyFont="1" applyFill="1" applyBorder="1" applyAlignment="1" applyProtection="1">
      <protection locked="0"/>
    </xf>
    <xf numFmtId="14" fontId="18" fillId="3" borderId="3" xfId="0" applyNumberFormat="1" applyFont="1" applyFill="1" applyBorder="1" applyProtection="1">
      <protection locked="0"/>
    </xf>
    <xf numFmtId="14" fontId="18" fillId="7" borderId="2" xfId="0" applyNumberFormat="1" applyFont="1" applyFill="1" applyBorder="1" applyProtection="1">
      <protection locked="0"/>
    </xf>
    <xf numFmtId="14" fontId="22" fillId="3" borderId="3" xfId="0" applyNumberFormat="1" applyFont="1" applyFill="1" applyBorder="1" applyAlignment="1" applyProtection="1">
      <alignment vertical="top" wrapText="1"/>
      <protection locked="0"/>
    </xf>
    <xf numFmtId="14" fontId="27" fillId="3" borderId="2" xfId="0" applyNumberFormat="1" applyFont="1" applyFill="1" applyBorder="1" applyProtection="1">
      <protection locked="0"/>
    </xf>
    <xf numFmtId="8" fontId="18" fillId="7" borderId="2" xfId="0" applyNumberFormat="1" applyFont="1" applyFill="1" applyBorder="1" applyProtection="1">
      <protection locked="0"/>
    </xf>
    <xf numFmtId="6" fontId="22" fillId="3" borderId="2" xfId="0" applyNumberFormat="1" applyFont="1" applyFill="1" applyBorder="1" applyAlignment="1" applyProtection="1">
      <protection locked="0"/>
    </xf>
    <xf numFmtId="0" fontId="1" fillId="2" borderId="3" xfId="0" applyFont="1" applyFill="1" applyBorder="1" applyAlignment="1" applyProtection="1">
      <alignment horizontal="center"/>
      <protection locked="0"/>
    </xf>
    <xf numFmtId="166" fontId="0" fillId="0" borderId="3" xfId="1" applyNumberFormat="1" applyFont="1" applyFill="1" applyBorder="1" applyProtection="1"/>
    <xf numFmtId="166" fontId="0" fillId="0" borderId="2" xfId="1" applyNumberFormat="1" applyFont="1" applyBorder="1"/>
    <xf numFmtId="43" fontId="0" fillId="0" borderId="0" xfId="0" applyNumberFormat="1" applyProtection="1"/>
    <xf numFmtId="0" fontId="8" fillId="0" borderId="0" xfId="0" applyFont="1" applyAlignment="1">
      <alignment horizontal="center"/>
    </xf>
    <xf numFmtId="166" fontId="8" fillId="0" borderId="0" xfId="1" applyNumberFormat="1" applyFont="1"/>
    <xf numFmtId="0" fontId="64" fillId="0" borderId="0" xfId="0" applyFont="1" applyAlignment="1">
      <alignment horizontal="center"/>
    </xf>
    <xf numFmtId="10" fontId="0" fillId="2" borderId="55" xfId="2" applyNumberFormat="1" applyFont="1" applyFill="1" applyBorder="1" applyAlignment="1" applyProtection="1">
      <alignment horizontal="center"/>
      <protection locked="0"/>
    </xf>
    <xf numFmtId="10" fontId="0" fillId="2" borderId="55" xfId="7" applyNumberFormat="1" applyFont="1" applyFill="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right"/>
    </xf>
    <xf numFmtId="0" fontId="8" fillId="11" borderId="0" xfId="0" applyFont="1" applyFill="1" applyBorder="1" applyAlignment="1" applyProtection="1">
      <alignment horizontal="center"/>
    </xf>
    <xf numFmtId="166" fontId="65" fillId="17" borderId="0" xfId="1" applyNumberFormat="1" applyFont="1" applyFill="1" applyProtection="1">
      <protection locked="0"/>
    </xf>
    <xf numFmtId="166" fontId="65" fillId="17" borderId="2" xfId="1" applyNumberFormat="1" applyFont="1" applyFill="1" applyBorder="1" applyProtection="1">
      <protection locked="0"/>
    </xf>
    <xf numFmtId="44" fontId="0" fillId="0" borderId="14" xfId="2" applyFont="1" applyFill="1" applyBorder="1" applyProtection="1"/>
    <xf numFmtId="0" fontId="1" fillId="0" borderId="0" xfId="0" applyFont="1" applyFill="1" applyProtection="1"/>
    <xf numFmtId="166" fontId="0" fillId="0" borderId="0" xfId="0" applyNumberFormat="1" applyBorder="1"/>
    <xf numFmtId="1" fontId="0" fillId="0" borderId="11" xfId="0" applyNumberFormat="1" applyFill="1" applyBorder="1" applyProtection="1"/>
    <xf numFmtId="166" fontId="0" fillId="0" borderId="11" xfId="1" applyNumberFormat="1" applyFont="1" applyFill="1" applyBorder="1" applyProtection="1"/>
    <xf numFmtId="0" fontId="2" fillId="18" borderId="0" xfId="0" applyFont="1" applyFill="1" applyAlignment="1" applyProtection="1">
      <alignment horizontal="right"/>
      <protection locked="0"/>
    </xf>
    <xf numFmtId="5" fontId="4" fillId="0" borderId="5" xfId="0" applyNumberFormat="1" applyFont="1" applyFill="1" applyBorder="1" applyAlignment="1" applyProtection="1">
      <alignment horizontal="center" wrapText="1"/>
    </xf>
    <xf numFmtId="5" fontId="2" fillId="0" borderId="3" xfId="0" applyNumberFormat="1" applyFont="1" applyFill="1" applyBorder="1" applyProtection="1"/>
    <xf numFmtId="5" fontId="2" fillId="19" borderId="3" xfId="0" applyNumberFormat="1" applyFont="1" applyFill="1" applyBorder="1" applyProtection="1"/>
    <xf numFmtId="165" fontId="2" fillId="19" borderId="3" xfId="2" applyNumberFormat="1" applyFont="1" applyFill="1" applyBorder="1" applyAlignment="1" applyProtection="1">
      <alignment horizontal="center"/>
    </xf>
    <xf numFmtId="164" fontId="2" fillId="19" borderId="3" xfId="2" applyNumberFormat="1" applyFont="1" applyFill="1" applyBorder="1" applyAlignment="1" applyProtection="1">
      <alignment horizontal="center"/>
    </xf>
    <xf numFmtId="167" fontId="2" fillId="19" borderId="3" xfId="7" applyNumberFormat="1" applyFont="1" applyFill="1" applyBorder="1" applyAlignment="1" applyProtection="1">
      <alignment horizontal="center"/>
    </xf>
    <xf numFmtId="5" fontId="4" fillId="19" borderId="3" xfId="0" applyNumberFormat="1" applyFont="1" applyFill="1" applyBorder="1" applyProtection="1"/>
    <xf numFmtId="0" fontId="2" fillId="19" borderId="3" xfId="2" applyNumberFormat="1" applyFont="1" applyFill="1" applyBorder="1" applyAlignment="1" applyProtection="1">
      <alignment horizontal="center"/>
    </xf>
    <xf numFmtId="5" fontId="4" fillId="0" borderId="29" xfId="0" applyNumberFormat="1" applyFont="1" applyFill="1" applyBorder="1" applyProtection="1"/>
    <xf numFmtId="5" fontId="66" fillId="0" borderId="0" xfId="0" applyNumberFormat="1" applyFont="1" applyFill="1" applyBorder="1" applyAlignment="1" applyProtection="1">
      <alignment horizontal="center" wrapText="1"/>
      <protection locked="0"/>
    </xf>
    <xf numFmtId="0" fontId="50" fillId="6" borderId="0" xfId="0" applyFont="1" applyFill="1" applyAlignment="1" applyProtection="1">
      <alignment horizontal="left"/>
    </xf>
    <xf numFmtId="0" fontId="18" fillId="6" borderId="0" xfId="0" applyFont="1" applyFill="1" applyAlignment="1" applyProtection="1">
      <alignment horizontal="right"/>
    </xf>
    <xf numFmtId="5" fontId="4" fillId="0" borderId="6" xfId="0" applyNumberFormat="1" applyFont="1" applyFill="1" applyBorder="1" applyProtection="1"/>
    <xf numFmtId="165" fontId="2" fillId="0" borderId="7" xfId="2" applyNumberFormat="1" applyFont="1" applyFill="1" applyBorder="1" applyAlignment="1" applyProtection="1">
      <alignment horizontal="center"/>
    </xf>
    <xf numFmtId="164" fontId="2" fillId="0" borderId="7" xfId="2" applyNumberFormat="1" applyFont="1" applyFill="1" applyBorder="1" applyAlignment="1" applyProtection="1">
      <alignment horizontal="center"/>
    </xf>
    <xf numFmtId="167" fontId="2" fillId="0" borderId="8" xfId="7" applyNumberFormat="1" applyFont="1" applyFill="1" applyBorder="1" applyAlignment="1" applyProtection="1">
      <alignment horizontal="center"/>
    </xf>
    <xf numFmtId="5" fontId="66" fillId="0" borderId="7" xfId="0" applyNumberFormat="1" applyFont="1" applyFill="1" applyBorder="1" applyAlignment="1" applyProtection="1">
      <alignment horizontal="center" wrapText="1"/>
      <protection locked="0"/>
    </xf>
    <xf numFmtId="5" fontId="66" fillId="0" borderId="7" xfId="0" applyNumberFormat="1" applyFont="1" applyFill="1" applyBorder="1" applyAlignment="1" applyProtection="1">
      <alignment horizontal="center" wrapText="1"/>
    </xf>
    <xf numFmtId="0" fontId="6" fillId="0" borderId="0" xfId="0" applyFont="1" applyAlignment="1" applyProtection="1">
      <alignment horizontal="left"/>
    </xf>
    <xf numFmtId="0" fontId="51" fillId="6" borderId="0" xfId="0" applyFont="1" applyFill="1" applyAlignment="1" applyProtection="1">
      <alignment horizontal="left"/>
    </xf>
    <xf numFmtId="0" fontId="6" fillId="0" borderId="0" xfId="0" applyFont="1" applyBorder="1" applyAlignment="1" applyProtection="1">
      <alignment horizontal="left" wrapText="1"/>
    </xf>
    <xf numFmtId="0" fontId="0" fillId="18" borderId="0" xfId="0" applyFill="1" applyProtection="1">
      <protection locked="0"/>
    </xf>
    <xf numFmtId="10" fontId="0" fillId="2" borderId="3" xfId="7" applyNumberFormat="1" applyFont="1" applyFill="1" applyBorder="1" applyAlignment="1" applyProtection="1">
      <alignment horizontal="center"/>
      <protection locked="0"/>
    </xf>
    <xf numFmtId="167" fontId="1" fillId="0" borderId="0" xfId="0" applyNumberFormat="1" applyFont="1" applyFill="1" applyAlignment="1" applyProtection="1">
      <alignment horizontal="center"/>
    </xf>
    <xf numFmtId="0" fontId="25" fillId="0" borderId="0" xfId="0" applyFont="1" applyFill="1" applyBorder="1" applyAlignment="1" applyProtection="1">
      <alignment horizontal="center" vertical="center"/>
      <protection locked="0"/>
    </xf>
    <xf numFmtId="6" fontId="22" fillId="3" borderId="7" xfId="0" applyNumberFormat="1" applyFont="1" applyFill="1" applyBorder="1" applyAlignment="1" applyProtection="1">
      <protection locked="0"/>
    </xf>
    <xf numFmtId="0" fontId="2" fillId="21" borderId="0" xfId="0" applyFont="1" applyFill="1" applyAlignment="1" applyProtection="1">
      <alignment horizontal="right"/>
    </xf>
    <xf numFmtId="0" fontId="4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0" fillId="0" borderId="0" xfId="0" applyAlignment="1">
      <alignment horizontal="left" vertical="top" wrapText="1"/>
    </xf>
    <xf numFmtId="0" fontId="44" fillId="0" borderId="0" xfId="0" applyFont="1" applyAlignment="1">
      <alignment horizontal="center"/>
    </xf>
    <xf numFmtId="0" fontId="58" fillId="0" borderId="0" xfId="0" applyFont="1" applyAlignment="1">
      <alignment horizontal="left" vertical="center"/>
    </xf>
    <xf numFmtId="0" fontId="16" fillId="0" borderId="0" xfId="3" applyAlignment="1" applyProtection="1"/>
    <xf numFmtId="0" fontId="15" fillId="17" borderId="3" xfId="5" applyFill="1" applyBorder="1"/>
    <xf numFmtId="0" fontId="39" fillId="22" borderId="3" xfId="5" applyFont="1" applyFill="1" applyBorder="1"/>
    <xf numFmtId="0" fontId="15" fillId="0" borderId="6" xfId="5" applyBorder="1" applyAlignment="1"/>
    <xf numFmtId="0" fontId="15" fillId="17" borderId="6" xfId="5" applyFill="1" applyBorder="1" applyAlignment="1"/>
    <xf numFmtId="0" fontId="39" fillId="22" borderId="6" xfId="5" applyFont="1" applyFill="1" applyBorder="1" applyAlignment="1"/>
    <xf numFmtId="0" fontId="15" fillId="23" borderId="6" xfId="5" applyFill="1" applyBorder="1" applyAlignment="1"/>
    <xf numFmtId="0" fontId="15" fillId="23" borderId="3" xfId="5" applyFill="1" applyBorder="1"/>
    <xf numFmtId="0" fontId="1" fillId="0" borderId="0" xfId="0" applyFont="1"/>
    <xf numFmtId="0" fontId="39" fillId="23" borderId="3" xfId="5" applyFont="1" applyFill="1" applyBorder="1"/>
    <xf numFmtId="0" fontId="39" fillId="23" borderId="3" xfId="5" applyFont="1" applyFill="1" applyBorder="1" applyAlignment="1">
      <alignment horizontal="center"/>
    </xf>
    <xf numFmtId="9" fontId="15" fillId="12" borderId="3" xfId="7" applyFont="1" applyFill="1" applyBorder="1" applyAlignment="1">
      <alignment horizontal="center"/>
    </xf>
    <xf numFmtId="165" fontId="15" fillId="0" borderId="3" xfId="2" applyNumberFormat="1" applyFont="1" applyBorder="1"/>
    <xf numFmtId="165" fontId="15" fillId="17" borderId="3" xfId="2" applyNumberFormat="1" applyFont="1" applyFill="1" applyBorder="1"/>
    <xf numFmtId="165" fontId="15" fillId="0" borderId="0" xfId="5" applyNumberFormat="1"/>
    <xf numFmtId="165" fontId="39" fillId="22" borderId="8" xfId="5" applyNumberFormat="1" applyFont="1" applyFill="1" applyBorder="1" applyAlignment="1"/>
    <xf numFmtId="165" fontId="39" fillId="22" borderId="3" xfId="5" applyNumberFormat="1" applyFont="1" applyFill="1" applyBorder="1"/>
    <xf numFmtId="165" fontId="15" fillId="0" borderId="3" xfId="5" applyNumberFormat="1" applyBorder="1" applyAlignment="1"/>
    <xf numFmtId="165" fontId="15" fillId="17" borderId="3" xfId="5" applyNumberFormat="1" applyFill="1" applyBorder="1" applyAlignment="1"/>
    <xf numFmtId="165" fontId="15" fillId="23" borderId="8" xfId="5" applyNumberFormat="1" applyFill="1" applyBorder="1" applyAlignment="1"/>
    <xf numFmtId="165" fontId="15" fillId="23" borderId="3" xfId="2" applyNumberFormat="1" applyFont="1" applyFill="1" applyBorder="1"/>
    <xf numFmtId="165" fontId="39" fillId="22" borderId="3" xfId="2" applyNumberFormat="1" applyFont="1" applyFill="1" applyBorder="1"/>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0" fontId="18" fillId="7" borderId="6" xfId="0" applyFont="1" applyFill="1" applyBorder="1" applyAlignment="1" applyProtection="1">
      <alignment horizontal="left"/>
      <protection locked="0"/>
    </xf>
    <xf numFmtId="0" fontId="22" fillId="0" borderId="0" xfId="0" applyFont="1" applyAlignment="1">
      <alignment horizontal="left"/>
    </xf>
    <xf numFmtId="9" fontId="27" fillId="3" borderId="6" xfId="2" applyNumberFormat="1" applyFont="1" applyFill="1" applyBorder="1" applyAlignment="1" applyProtection="1">
      <protection locked="0"/>
    </xf>
    <xf numFmtId="9" fontId="0" fillId="0" borderId="8" xfId="0" applyNumberFormat="1" applyBorder="1" applyAlignment="1" applyProtection="1">
      <protection locked="0"/>
    </xf>
    <xf numFmtId="0" fontId="27" fillId="0" borderId="3" xfId="0" applyFont="1" applyBorder="1" applyAlignment="1">
      <alignment horizontal="left"/>
    </xf>
    <xf numFmtId="3" fontId="27" fillId="3" borderId="3" xfId="0" applyNumberFormat="1" applyFont="1" applyFill="1" applyBorder="1" applyAlignment="1" applyProtection="1">
      <alignment horizontal="center"/>
      <protection locked="0"/>
    </xf>
    <xf numFmtId="3" fontId="0" fillId="0" borderId="3" xfId="0" applyNumberFormat="1" applyBorder="1" applyAlignment="1" applyProtection="1">
      <alignment horizontal="center"/>
      <protection locked="0"/>
    </xf>
    <xf numFmtId="0" fontId="72" fillId="0" borderId="0" xfId="0" applyFont="1" applyAlignment="1">
      <alignment horizontal="left" wrapText="1"/>
    </xf>
    <xf numFmtId="0" fontId="22" fillId="0" borderId="0" xfId="0" applyFont="1" applyAlignment="1">
      <alignment horizontal="left" wrapText="1"/>
    </xf>
    <xf numFmtId="0" fontId="27" fillId="0" borderId="7" xfId="0" applyFont="1" applyFill="1" applyBorder="1" applyAlignment="1">
      <alignment horizontal="left" vertical="top" wrapText="1"/>
    </xf>
    <xf numFmtId="0" fontId="27" fillId="0" borderId="8" xfId="0" applyFont="1" applyFill="1" applyBorder="1" applyAlignment="1">
      <alignment horizontal="left" vertical="top" wrapText="1"/>
    </xf>
    <xf numFmtId="0" fontId="22" fillId="7" borderId="2" xfId="0" applyFont="1" applyFill="1" applyBorder="1" applyAlignment="1" applyProtection="1">
      <alignment horizontal="center"/>
      <protection locked="0"/>
    </xf>
    <xf numFmtId="44" fontId="22" fillId="0" borderId="6" xfId="2" applyFont="1" applyBorder="1" applyAlignment="1">
      <alignment horizontal="center"/>
    </xf>
    <xf numFmtId="44" fontId="22" fillId="0" borderId="7" xfId="2" applyFont="1" applyBorder="1" applyAlignment="1">
      <alignment horizontal="center"/>
    </xf>
    <xf numFmtId="44" fontId="22" fillId="0" borderId="8" xfId="2"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2" fillId="0" borderId="0" xfId="0" applyFont="1" applyAlignment="1">
      <alignment horizontal="left" vertical="top" wrapText="1"/>
    </xf>
    <xf numFmtId="0" fontId="22" fillId="3" borderId="2" xfId="0" applyFont="1" applyFill="1" applyBorder="1" applyAlignment="1" applyProtection="1">
      <alignment horizontal="left"/>
      <protection locked="0"/>
    </xf>
    <xf numFmtId="165" fontId="22" fillId="3" borderId="57" xfId="2" applyNumberFormat="1" applyFont="1" applyFill="1" applyBorder="1" applyAlignment="1" applyProtection="1">
      <alignment horizontal="center"/>
      <protection locked="0"/>
    </xf>
    <xf numFmtId="165" fontId="22" fillId="3" borderId="58" xfId="2" applyNumberFormat="1" applyFont="1" applyFill="1" applyBorder="1" applyAlignment="1" applyProtection="1">
      <alignment horizontal="center"/>
      <protection locked="0"/>
    </xf>
    <xf numFmtId="165" fontId="22" fillId="3" borderId="37" xfId="2" applyNumberFormat="1" applyFont="1" applyFill="1" applyBorder="1" applyAlignment="1" applyProtection="1">
      <alignment horizontal="center"/>
      <protection locked="0"/>
    </xf>
    <xf numFmtId="0" fontId="43" fillId="0" borderId="0" xfId="0" applyFont="1" applyAlignment="1">
      <alignment vertical="top" wrapText="1"/>
    </xf>
    <xf numFmtId="165" fontId="22" fillId="3" borderId="6" xfId="2" applyNumberFormat="1" applyFont="1" applyFill="1" applyBorder="1" applyAlignment="1" applyProtection="1">
      <alignment horizontal="center"/>
      <protection locked="0"/>
    </xf>
    <xf numFmtId="165" fontId="22" fillId="3" borderId="7" xfId="2" applyNumberFormat="1" applyFont="1" applyFill="1" applyBorder="1" applyAlignment="1" applyProtection="1">
      <alignment horizontal="center"/>
      <protection locked="0"/>
    </xf>
    <xf numFmtId="165" fontId="22" fillId="3" borderId="8" xfId="2" applyNumberFormat="1" applyFont="1" applyFill="1" applyBorder="1" applyAlignment="1" applyProtection="1">
      <alignment horizontal="center"/>
      <protection locked="0"/>
    </xf>
    <xf numFmtId="0" fontId="22" fillId="3" borderId="6" xfId="0" applyFont="1" applyFill="1" applyBorder="1" applyAlignment="1" applyProtection="1">
      <alignment horizontal="left"/>
      <protection locked="0"/>
    </xf>
    <xf numFmtId="0" fontId="22" fillId="7" borderId="7" xfId="0" applyFont="1" applyFill="1" applyBorder="1" applyAlignment="1" applyProtection="1">
      <alignment horizontal="left"/>
      <protection locked="0"/>
    </xf>
    <xf numFmtId="0" fontId="27" fillId="3" borderId="7" xfId="0" applyFont="1" applyFill="1" applyBorder="1" applyAlignment="1" applyProtection="1">
      <protection locked="0"/>
    </xf>
    <xf numFmtId="0" fontId="0" fillId="0" borderId="7" xfId="0" applyBorder="1" applyAlignment="1" applyProtection="1">
      <protection locked="0"/>
    </xf>
    <xf numFmtId="0" fontId="27" fillId="3" borderId="2" xfId="0" applyFont="1" applyFill="1" applyBorder="1" applyAlignment="1" applyProtection="1">
      <protection locked="0"/>
    </xf>
    <xf numFmtId="0" fontId="0" fillId="0" borderId="2" xfId="0" applyBorder="1" applyAlignment="1" applyProtection="1">
      <protection locked="0"/>
    </xf>
    <xf numFmtId="0" fontId="22" fillId="3" borderId="0" xfId="0" applyFont="1" applyFill="1" applyBorder="1" applyAlignment="1" applyProtection="1">
      <alignment horizontal="left"/>
      <protection locked="0"/>
    </xf>
    <xf numFmtId="0" fontId="30" fillId="0" borderId="17" xfId="0" applyFont="1" applyFill="1" applyBorder="1" applyAlignment="1">
      <alignment horizontal="left"/>
    </xf>
    <xf numFmtId="0" fontId="30" fillId="0" borderId="0" xfId="0" applyFont="1" applyFill="1" applyAlignment="1">
      <alignment horizontal="left"/>
    </xf>
    <xf numFmtId="0" fontId="27" fillId="7" borderId="2" xfId="0" applyFont="1" applyFill="1" applyBorder="1" applyAlignment="1" applyProtection="1">
      <alignment horizontal="left" wrapText="1"/>
      <protection locked="0"/>
    </xf>
    <xf numFmtId="0" fontId="18" fillId="0" borderId="0" xfId="0" applyFont="1" applyFill="1" applyAlignment="1">
      <alignment horizontal="left" vertical="top" wrapText="1"/>
    </xf>
    <xf numFmtId="165" fontId="22" fillId="0" borderId="35" xfId="2" applyNumberFormat="1" applyFont="1" applyBorder="1" applyAlignment="1">
      <alignment horizontal="right"/>
    </xf>
    <xf numFmtId="165" fontId="22" fillId="0" borderId="56" xfId="2" applyNumberFormat="1" applyFont="1" applyBorder="1" applyAlignment="1">
      <alignment horizontal="right"/>
    </xf>
    <xf numFmtId="165" fontId="22" fillId="0" borderId="36" xfId="2" applyNumberFormat="1" applyFont="1" applyBorder="1" applyAlignment="1">
      <alignment horizontal="right"/>
    </xf>
    <xf numFmtId="0" fontId="22" fillId="0" borderId="8" xfId="0" applyFont="1" applyFill="1" applyBorder="1" applyAlignment="1">
      <alignment horizontal="left" vertical="top" wrapText="1"/>
    </xf>
    <xf numFmtId="0" fontId="22" fillId="0" borderId="3"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3" borderId="2" xfId="0" applyFont="1" applyFill="1" applyBorder="1" applyAlignment="1" applyProtection="1">
      <alignment horizontal="center"/>
      <protection locked="0"/>
    </xf>
    <xf numFmtId="0" fontId="18" fillId="0" borderId="3" xfId="0" applyFont="1" applyBorder="1" applyAlignment="1">
      <alignment horizontal="left"/>
    </xf>
    <xf numFmtId="0" fontId="22" fillId="0" borderId="0" xfId="0" applyFont="1" applyAlignment="1">
      <alignment wrapText="1"/>
    </xf>
    <xf numFmtId="0" fontId="0" fillId="0" borderId="0" xfId="0" applyAlignment="1">
      <alignment wrapText="1"/>
    </xf>
    <xf numFmtId="44" fontId="22" fillId="3" borderId="2" xfId="2" applyFont="1" applyFill="1" applyBorder="1" applyAlignment="1" applyProtection="1">
      <alignment horizontal="right"/>
      <protection locked="0"/>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44" fontId="22" fillId="3" borderId="59" xfId="2" applyFont="1" applyFill="1" applyBorder="1" applyAlignment="1" applyProtection="1">
      <alignment horizontal="center"/>
      <protection locked="0"/>
    </xf>
    <xf numFmtId="0" fontId="18" fillId="0" borderId="6" xfId="0" applyFont="1" applyBorder="1" applyAlignment="1">
      <alignment horizontal="left"/>
    </xf>
    <xf numFmtId="0" fontId="22" fillId="0" borderId="8" xfId="0" applyFont="1" applyBorder="1" applyAlignment="1">
      <alignment horizontal="center"/>
    </xf>
    <xf numFmtId="165" fontId="22" fillId="0" borderId="35" xfId="2" applyNumberFormat="1" applyFont="1" applyBorder="1" applyAlignment="1">
      <alignment horizontal="center"/>
    </xf>
    <xf numFmtId="165" fontId="22" fillId="0" borderId="56" xfId="2" applyNumberFormat="1" applyFont="1" applyBorder="1" applyAlignment="1">
      <alignment horizontal="center"/>
    </xf>
    <xf numFmtId="165" fontId="22" fillId="0" borderId="36" xfId="2" applyNumberFormat="1" applyFont="1" applyBorder="1" applyAlignment="1">
      <alignment horizontal="center"/>
    </xf>
    <xf numFmtId="165" fontId="22" fillId="7" borderId="2" xfId="2" applyNumberFormat="1" applyFont="1" applyFill="1" applyBorder="1" applyAlignment="1" applyProtection="1">
      <alignment horizontal="center"/>
      <protection locked="0"/>
    </xf>
    <xf numFmtId="165" fontId="22" fillId="0" borderId="6" xfId="2" applyNumberFormat="1" applyFont="1" applyBorder="1" applyAlignment="1">
      <alignment horizontal="right"/>
    </xf>
    <xf numFmtId="165" fontId="22" fillId="0" borderId="7" xfId="2" applyNumberFormat="1" applyFont="1" applyBorder="1" applyAlignment="1">
      <alignment horizontal="right"/>
    </xf>
    <xf numFmtId="165" fontId="22" fillId="0" borderId="8" xfId="2" applyNumberFormat="1" applyFont="1" applyBorder="1" applyAlignment="1">
      <alignment horizontal="right"/>
    </xf>
    <xf numFmtId="0" fontId="22" fillId="0" borderId="0" xfId="0" applyFont="1" applyBorder="1" applyAlignment="1">
      <alignment horizontal="left" wrapText="1"/>
    </xf>
    <xf numFmtId="44" fontId="27" fillId="3" borderId="7" xfId="2" applyFont="1" applyFill="1" applyBorder="1" applyAlignment="1" applyProtection="1">
      <alignment horizontal="right"/>
      <protection locked="0"/>
    </xf>
    <xf numFmtId="0" fontId="0" fillId="0" borderId="7" xfId="0" applyBorder="1" applyAlignment="1" applyProtection="1">
      <alignment horizontal="right"/>
      <protection locked="0"/>
    </xf>
    <xf numFmtId="0" fontId="18" fillId="3" borderId="2" xfId="0" applyFont="1" applyFill="1" applyBorder="1" applyAlignment="1" applyProtection="1">
      <alignment horizontal="left" vertical="top" wrapText="1"/>
      <protection locked="0"/>
    </xf>
    <xf numFmtId="0" fontId="22" fillId="10" borderId="35" xfId="0" applyFont="1" applyFill="1" applyBorder="1" applyAlignment="1">
      <alignment vertical="center" wrapText="1"/>
    </xf>
    <xf numFmtId="0" fontId="22" fillId="10" borderId="56" xfId="0" applyFont="1" applyFill="1" applyBorder="1" applyAlignment="1">
      <alignment vertical="center" wrapText="1"/>
    </xf>
    <xf numFmtId="0" fontId="22" fillId="10" borderId="36" xfId="0" applyFont="1" applyFill="1" applyBorder="1" applyAlignment="1">
      <alignment vertical="center" wrapText="1"/>
    </xf>
    <xf numFmtId="0" fontId="28" fillId="0" borderId="0" xfId="0" applyFont="1" applyAlignment="1">
      <alignment horizontal="left" vertical="top" wrapText="1"/>
    </xf>
    <xf numFmtId="0" fontId="22" fillId="3" borderId="6" xfId="0" applyFont="1" applyFill="1" applyBorder="1" applyAlignment="1" applyProtection="1">
      <alignment horizontal="left" vertical="top" wrapText="1"/>
      <protection locked="0"/>
    </xf>
    <xf numFmtId="0" fontId="22" fillId="3" borderId="7" xfId="0" applyFont="1" applyFill="1" applyBorder="1" applyAlignment="1" applyProtection="1">
      <alignment horizontal="left" vertical="top" wrapText="1"/>
      <protection locked="0"/>
    </xf>
    <xf numFmtId="0" fontId="22" fillId="3" borderId="8" xfId="0" applyFont="1" applyFill="1" applyBorder="1" applyAlignment="1" applyProtection="1">
      <alignment horizontal="left" vertical="top" wrapText="1"/>
      <protection locked="0"/>
    </xf>
    <xf numFmtId="0" fontId="27" fillId="0" borderId="6" xfId="0" applyFont="1" applyFill="1" applyBorder="1" applyAlignment="1">
      <alignment horizontal="left" vertical="top" wrapText="1"/>
    </xf>
    <xf numFmtId="0" fontId="55" fillId="0" borderId="7" xfId="0" applyFont="1" applyBorder="1" applyAlignment="1">
      <alignment horizontal="left" vertical="top" wrapText="1"/>
    </xf>
    <xf numFmtId="0" fontId="55" fillId="0" borderId="8" xfId="0" applyFont="1" applyBorder="1" applyAlignment="1">
      <alignment horizontal="left" vertical="top" wrapText="1"/>
    </xf>
    <xf numFmtId="0" fontId="32" fillId="0" borderId="0" xfId="0" applyFont="1" applyFill="1" applyBorder="1" applyAlignment="1">
      <alignment horizontal="left" vertical="top" wrapText="1"/>
    </xf>
    <xf numFmtId="0" fontId="54" fillId="0" borderId="0" xfId="0" applyFont="1" applyBorder="1" applyAlignment="1">
      <alignment horizontal="left" vertical="top" wrapText="1"/>
    </xf>
    <xf numFmtId="0" fontId="30" fillId="3" borderId="2"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protection locked="0"/>
    </xf>
    <xf numFmtId="0" fontId="23" fillId="20" borderId="35" xfId="0" applyFont="1" applyFill="1" applyBorder="1" applyAlignment="1">
      <alignment vertical="top" wrapText="1"/>
    </xf>
    <xf numFmtId="0" fontId="63" fillId="20" borderId="56" xfId="0" applyFont="1" applyFill="1" applyBorder="1" applyAlignment="1">
      <alignment vertical="top" wrapText="1"/>
    </xf>
    <xf numFmtId="0" fontId="63" fillId="20" borderId="36" xfId="0" applyFont="1" applyFill="1" applyBorder="1" applyAlignment="1">
      <alignment vertical="top" wrapText="1"/>
    </xf>
    <xf numFmtId="0" fontId="27" fillId="3" borderId="28" xfId="0" applyFont="1" applyFill="1" applyBorder="1" applyAlignment="1" applyProtection="1">
      <alignment horizontal="center"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32" xfId="0" applyBorder="1" applyAlignment="1" applyProtection="1">
      <alignment wrapText="1"/>
      <protection locked="0"/>
    </xf>
    <xf numFmtId="0" fontId="0" fillId="0" borderId="2" xfId="0" applyBorder="1" applyAlignment="1" applyProtection="1">
      <alignment horizontal="left"/>
      <protection locked="0"/>
    </xf>
    <xf numFmtId="0" fontId="0" fillId="0" borderId="7" xfId="0" applyBorder="1" applyAlignment="1">
      <alignment horizontal="left"/>
    </xf>
    <xf numFmtId="0" fontId="0" fillId="0" borderId="8" xfId="0" applyBorder="1" applyAlignment="1">
      <alignment horizontal="left"/>
    </xf>
    <xf numFmtId="0" fontId="69" fillId="20" borderId="35" xfId="0" applyFont="1" applyFill="1" applyBorder="1" applyAlignment="1">
      <alignment horizontal="left" vertical="center" wrapText="1"/>
    </xf>
    <xf numFmtId="0" fontId="70" fillId="20" borderId="56" xfId="0" applyFont="1" applyFill="1" applyBorder="1" applyAlignment="1">
      <alignment vertical="center" wrapText="1"/>
    </xf>
    <xf numFmtId="0" fontId="70" fillId="20" borderId="36" xfId="0" applyFont="1" applyFill="1" applyBorder="1" applyAlignment="1">
      <alignment vertical="center" wrapText="1"/>
    </xf>
    <xf numFmtId="0" fontId="27" fillId="3" borderId="3" xfId="0" applyFont="1" applyFill="1" applyBorder="1" applyAlignment="1" applyProtection="1">
      <alignment horizontal="left"/>
      <protection locked="0"/>
    </xf>
    <xf numFmtId="3" fontId="27" fillId="3" borderId="6" xfId="0" applyNumberFormat="1" applyFont="1" applyFill="1" applyBorder="1" applyAlignment="1" applyProtection="1">
      <alignment horizontal="center"/>
      <protection locked="0"/>
    </xf>
    <xf numFmtId="3" fontId="0" fillId="0" borderId="8" xfId="0" applyNumberFormat="1" applyBorder="1" applyAlignment="1" applyProtection="1">
      <alignment horizontal="center"/>
      <protection locked="0"/>
    </xf>
    <xf numFmtId="0" fontId="62" fillId="0" borderId="0" xfId="3" applyFont="1" applyFill="1" applyAlignment="1" applyProtection="1">
      <alignment horizontal="left" wrapText="1"/>
      <protection locked="0"/>
    </xf>
    <xf numFmtId="0" fontId="18" fillId="7" borderId="2" xfId="0" applyFont="1" applyFill="1" applyBorder="1" applyAlignment="1" applyProtection="1">
      <alignment horizontal="center"/>
      <protection locked="0"/>
    </xf>
    <xf numFmtId="0" fontId="1" fillId="0" borderId="0" xfId="0" applyFont="1" applyAlignment="1">
      <alignment horizontal="left" vertical="top" wrapText="1"/>
    </xf>
    <xf numFmtId="0" fontId="18"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32" fillId="0" borderId="0" xfId="0" applyFont="1" applyAlignment="1" applyProtection="1">
      <alignment horizontal="left" vertical="top" wrapText="1"/>
    </xf>
    <xf numFmtId="0" fontId="22" fillId="0" borderId="0" xfId="0" applyFont="1" applyAlignment="1" applyProtection="1">
      <alignment horizontal="left" vertical="top" wrapText="1"/>
    </xf>
    <xf numFmtId="0" fontId="22" fillId="3" borderId="7" xfId="0" applyFont="1" applyFill="1" applyBorder="1" applyAlignment="1" applyProtection="1">
      <protection locked="0"/>
    </xf>
    <xf numFmtId="0" fontId="22" fillId="3" borderId="2" xfId="0" applyFont="1" applyFill="1" applyBorder="1" applyAlignment="1" applyProtection="1">
      <alignment horizontal="center" wrapText="1"/>
      <protection locked="0"/>
    </xf>
    <xf numFmtId="0" fontId="0" fillId="0" borderId="2" xfId="0" applyBorder="1" applyAlignment="1" applyProtection="1">
      <alignment horizontal="center" wrapText="1"/>
      <protection locked="0"/>
    </xf>
    <xf numFmtId="0" fontId="27" fillId="3" borderId="2" xfId="0" applyFont="1" applyFill="1" applyBorder="1" applyAlignment="1" applyProtection="1">
      <alignment horizontal="left"/>
      <protection locked="0"/>
    </xf>
    <xf numFmtId="0" fontId="22" fillId="0" borderId="0" xfId="0" applyFont="1" applyFill="1" applyAlignment="1">
      <alignment horizontal="left" vertical="center" wrapText="1"/>
    </xf>
    <xf numFmtId="49" fontId="22" fillId="7" borderId="7" xfId="0" applyNumberFormat="1" applyFont="1" applyFill="1" applyBorder="1" applyAlignment="1" applyProtection="1">
      <alignment horizontal="left" wrapText="1"/>
      <protection locked="0"/>
    </xf>
    <xf numFmtId="0" fontId="22" fillId="7" borderId="2" xfId="0" applyNumberFormat="1" applyFont="1" applyFill="1" applyBorder="1" applyAlignment="1" applyProtection="1">
      <alignment horizontal="left"/>
      <protection locked="0"/>
    </xf>
    <xf numFmtId="0" fontId="22" fillId="7" borderId="2" xfId="0" applyFont="1" applyFill="1" applyBorder="1" applyAlignment="1" applyProtection="1">
      <alignment horizontal="left"/>
      <protection locked="0"/>
    </xf>
    <xf numFmtId="0" fontId="32"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22" fillId="0" borderId="0" xfId="0" applyFont="1" applyAlignment="1" applyProtection="1">
      <alignment horizontal="left" wrapText="1"/>
    </xf>
    <xf numFmtId="0" fontId="21" fillId="0" borderId="0" xfId="3" applyFont="1" applyAlignment="1" applyProtection="1">
      <alignment horizontal="center"/>
      <protection locked="0"/>
    </xf>
    <xf numFmtId="0" fontId="21" fillId="0" borderId="0" xfId="3" applyFont="1" applyAlignment="1" applyProtection="1">
      <alignment horizontal="center" wrapText="1"/>
      <protection locked="0"/>
    </xf>
    <xf numFmtId="0" fontId="22" fillId="0" borderId="17" xfId="0" applyFont="1" applyFill="1" applyBorder="1" applyAlignment="1">
      <alignment horizontal="left"/>
    </xf>
    <xf numFmtId="0" fontId="22" fillId="0" borderId="0" xfId="0" applyFont="1" applyFill="1" applyAlignment="1">
      <alignment horizontal="left"/>
    </xf>
    <xf numFmtId="0" fontId="18" fillId="0" borderId="0" xfId="0" applyFont="1" applyAlignment="1">
      <alignment horizontal="left" vertical="top" wrapText="1"/>
    </xf>
    <xf numFmtId="44" fontId="27" fillId="3" borderId="2" xfId="2" applyFont="1" applyFill="1" applyBorder="1" applyAlignment="1" applyProtection="1">
      <alignment horizontal="center"/>
      <protection locked="0"/>
    </xf>
    <xf numFmtId="44" fontId="27" fillId="3" borderId="7" xfId="2" applyFont="1" applyFill="1" applyBorder="1" applyAlignment="1" applyProtection="1">
      <alignment horizontal="center"/>
      <protection locked="0"/>
    </xf>
    <xf numFmtId="0" fontId="20" fillId="7" borderId="7" xfId="0" applyFont="1" applyFill="1" applyBorder="1" applyAlignment="1" applyProtection="1">
      <alignment horizontal="left" wrapText="1"/>
      <protection locked="0"/>
    </xf>
    <xf numFmtId="0" fontId="18" fillId="0" borderId="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4" xfId="0" applyFont="1" applyBorder="1" applyAlignment="1">
      <alignment horizontal="center" vertical="center" wrapText="1"/>
    </xf>
    <xf numFmtId="0" fontId="22" fillId="0" borderId="0" xfId="0" applyFont="1" applyFill="1" applyAlignment="1">
      <alignment horizontal="left" vertical="top" wrapText="1"/>
    </xf>
    <xf numFmtId="0" fontId="18" fillId="0" borderId="0" xfId="0" applyFont="1" applyAlignment="1">
      <alignment horizontal="center"/>
    </xf>
    <xf numFmtId="0" fontId="22" fillId="0" borderId="0" xfId="0" applyFont="1" applyAlignment="1">
      <alignment horizontal="justify" wrapText="1"/>
    </xf>
    <xf numFmtId="0" fontId="22" fillId="3" borderId="2" xfId="0" applyFont="1" applyFill="1" applyBorder="1" applyAlignment="1" applyProtection="1">
      <protection locked="0"/>
    </xf>
    <xf numFmtId="0" fontId="42" fillId="19" borderId="15" xfId="0" applyFont="1" applyFill="1" applyBorder="1" applyAlignment="1">
      <alignment horizontal="center" vertical="top"/>
    </xf>
    <xf numFmtId="0" fontId="42" fillId="19" borderId="25" xfId="0" applyFont="1" applyFill="1" applyBorder="1" applyAlignment="1">
      <alignment horizontal="center" vertical="top"/>
    </xf>
    <xf numFmtId="0" fontId="42" fillId="19" borderId="23" xfId="0" applyFont="1" applyFill="1" applyBorder="1" applyAlignment="1">
      <alignment horizontal="center" vertical="top"/>
    </xf>
    <xf numFmtId="0" fontId="42" fillId="19" borderId="17" xfId="0" applyFont="1" applyFill="1" applyBorder="1" applyAlignment="1">
      <alignment horizontal="center" vertical="top"/>
    </xf>
    <xf numFmtId="0" fontId="42" fillId="19" borderId="0" xfId="0" applyFont="1" applyFill="1" applyBorder="1" applyAlignment="1">
      <alignment horizontal="center" vertical="top"/>
    </xf>
    <xf numFmtId="0" fontId="42" fillId="19" borderId="18" xfId="0" applyFont="1" applyFill="1" applyBorder="1" applyAlignment="1">
      <alignment horizontal="center" vertical="top"/>
    </xf>
    <xf numFmtId="0" fontId="22" fillId="19" borderId="17" xfId="0" applyFont="1" applyFill="1" applyBorder="1" applyAlignment="1">
      <alignment horizontal="center"/>
    </xf>
    <xf numFmtId="0" fontId="22" fillId="19" borderId="0" xfId="0" applyFont="1" applyFill="1" applyBorder="1" applyAlignment="1">
      <alignment horizontal="center"/>
    </xf>
    <xf numFmtId="0" fontId="22" fillId="19" borderId="18" xfId="0" applyFont="1" applyFill="1" applyBorder="1" applyAlignment="1">
      <alignment horizontal="center"/>
    </xf>
    <xf numFmtId="0" fontId="18" fillId="19" borderId="21" xfId="0" applyFont="1" applyFill="1" applyBorder="1" applyAlignment="1">
      <alignment horizontal="center"/>
    </xf>
    <xf numFmtId="0" fontId="18" fillId="19" borderId="1" xfId="0" applyFont="1" applyFill="1" applyBorder="1" applyAlignment="1">
      <alignment horizontal="center"/>
    </xf>
    <xf numFmtId="0" fontId="18" fillId="19" borderId="22" xfId="0" applyFont="1" applyFill="1" applyBorder="1" applyAlignment="1">
      <alignment horizontal="center"/>
    </xf>
    <xf numFmtId="0" fontId="20" fillId="19" borderId="17" xfId="0" applyFont="1" applyFill="1" applyBorder="1" applyAlignment="1">
      <alignment horizontal="center" vertical="top"/>
    </xf>
    <xf numFmtId="0" fontId="20" fillId="19" borderId="0" xfId="0" applyFont="1" applyFill="1" applyBorder="1" applyAlignment="1">
      <alignment horizontal="center" vertical="top"/>
    </xf>
    <xf numFmtId="0" fontId="20" fillId="19" borderId="18" xfId="0" applyFont="1" applyFill="1" applyBorder="1" applyAlignment="1">
      <alignment horizontal="center" vertical="top"/>
    </xf>
    <xf numFmtId="0" fontId="18" fillId="19" borderId="17" xfId="0" applyFont="1" applyFill="1" applyBorder="1" applyAlignment="1">
      <alignment horizontal="center"/>
    </xf>
    <xf numFmtId="0" fontId="18" fillId="19" borderId="0" xfId="0" applyFont="1" applyFill="1" applyBorder="1" applyAlignment="1">
      <alignment horizontal="center"/>
    </xf>
    <xf numFmtId="0" fontId="18" fillId="19" borderId="18" xfId="0" applyFont="1" applyFill="1" applyBorder="1" applyAlignment="1">
      <alignment horizontal="center"/>
    </xf>
    <xf numFmtId="0" fontId="20" fillId="19" borderId="17" xfId="0" applyFont="1" applyFill="1" applyBorder="1" applyAlignment="1">
      <alignment horizontal="center"/>
    </xf>
    <xf numFmtId="0" fontId="20" fillId="19" borderId="0" xfId="0" applyFont="1" applyFill="1" applyBorder="1" applyAlignment="1">
      <alignment horizontal="center"/>
    </xf>
    <xf numFmtId="0" fontId="20" fillId="19" borderId="18" xfId="0" applyFont="1" applyFill="1" applyBorder="1" applyAlignment="1">
      <alignment horizontal="center"/>
    </xf>
    <xf numFmtId="0" fontId="20" fillId="19" borderId="17" xfId="0" applyFont="1" applyFill="1" applyBorder="1" applyAlignment="1">
      <alignment horizontal="center" wrapText="1"/>
    </xf>
    <xf numFmtId="0" fontId="1" fillId="19" borderId="17" xfId="0" applyFont="1" applyFill="1" applyBorder="1" applyAlignment="1">
      <alignment horizontal="center"/>
    </xf>
    <xf numFmtId="0" fontId="0" fillId="19" borderId="0" xfId="0" applyFill="1" applyBorder="1" applyAlignment="1">
      <alignment horizontal="center"/>
    </xf>
    <xf numFmtId="0" fontId="0" fillId="19" borderId="18" xfId="0" applyFill="1" applyBorder="1" applyAlignment="1">
      <alignment horizontal="center"/>
    </xf>
    <xf numFmtId="14" fontId="22" fillId="3" borderId="2" xfId="0" applyNumberFormat="1" applyFont="1" applyFill="1" applyBorder="1" applyAlignment="1" applyProtection="1">
      <alignment horizontal="left"/>
      <protection locked="0"/>
    </xf>
    <xf numFmtId="0" fontId="23" fillId="0" borderId="0" xfId="0" applyFont="1" applyAlignment="1">
      <alignment horizontal="justify" wrapText="1"/>
    </xf>
    <xf numFmtId="0" fontId="23" fillId="0" borderId="0" xfId="0" applyFont="1" applyAlignment="1">
      <alignment horizontal="left" wrapText="1"/>
    </xf>
    <xf numFmtId="0" fontId="24" fillId="0" borderId="0" xfId="0" applyFont="1" applyFill="1" applyAlignment="1">
      <alignment horizontal="left" vertical="top" wrapText="1"/>
    </xf>
    <xf numFmtId="0" fontId="22" fillId="0" borderId="0" xfId="0" applyFont="1" applyAlignment="1">
      <alignment horizontal="justify" vertical="top" wrapText="1"/>
    </xf>
    <xf numFmtId="0" fontId="32" fillId="3" borderId="2" xfId="0" applyFont="1" applyFill="1" applyBorder="1" applyAlignment="1" applyProtection="1">
      <alignment horizontal="center"/>
      <protection locked="0"/>
    </xf>
    <xf numFmtId="0" fontId="62" fillId="0" borderId="0" xfId="3" applyFont="1" applyAlignment="1" applyProtection="1">
      <alignment horizontal="left" wrapText="1"/>
    </xf>
    <xf numFmtId="0" fontId="20" fillId="0" borderId="0" xfId="0" applyFont="1" applyAlignment="1">
      <alignment horizontal="left" wrapText="1"/>
    </xf>
    <xf numFmtId="0" fontId="22" fillId="3" borderId="0"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27" fillId="0" borderId="0" xfId="0" applyFont="1" applyAlignment="1">
      <alignment horizontal="left" vertical="top" wrapText="1"/>
    </xf>
    <xf numFmtId="0" fontId="16" fillId="0" borderId="0" xfId="3" applyAlignment="1" applyProtection="1">
      <alignment horizontal="center"/>
      <protection locked="0"/>
    </xf>
    <xf numFmtId="0" fontId="22" fillId="3" borderId="29" xfId="0" applyFont="1" applyFill="1" applyBorder="1" applyAlignment="1" applyProtection="1">
      <alignment horizontal="left"/>
      <protection locked="0"/>
    </xf>
    <xf numFmtId="0" fontId="22" fillId="7" borderId="2" xfId="0" applyFont="1" applyFill="1" applyBorder="1" applyAlignment="1">
      <alignment horizontal="center"/>
    </xf>
    <xf numFmtId="0" fontId="22" fillId="0" borderId="17" xfId="0" applyFont="1" applyBorder="1" applyAlignment="1">
      <alignment horizontal="left" wrapText="1"/>
    </xf>
    <xf numFmtId="0" fontId="18" fillId="0" borderId="1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2" xfId="0" applyFont="1" applyBorder="1" applyAlignment="1">
      <alignment horizontal="center" vertical="center" wrapText="1"/>
    </xf>
    <xf numFmtId="0" fontId="18" fillId="7" borderId="3" xfId="0" applyFont="1" applyFill="1" applyBorder="1" applyAlignment="1" applyProtection="1">
      <alignment horizontal="left"/>
      <protection locked="0"/>
    </xf>
    <xf numFmtId="0" fontId="18" fillId="7" borderId="6" xfId="0" applyFont="1" applyFill="1" applyBorder="1" applyAlignment="1" applyProtection="1">
      <alignment horizontal="left"/>
      <protection locked="0"/>
    </xf>
    <xf numFmtId="0" fontId="16" fillId="0" borderId="0" xfId="3" applyAlignment="1" applyProtection="1">
      <alignment horizontal="left" vertical="top" wrapText="1"/>
    </xf>
    <xf numFmtId="0" fontId="0" fillId="7" borderId="7" xfId="0" applyFill="1" applyBorder="1" applyAlignment="1" applyProtection="1">
      <alignment horizontal="left"/>
      <protection locked="0"/>
    </xf>
    <xf numFmtId="0" fontId="0" fillId="7" borderId="42" xfId="0" applyFill="1" applyBorder="1" applyAlignment="1" applyProtection="1">
      <alignment horizontal="left"/>
      <protection locked="0"/>
    </xf>
    <xf numFmtId="44" fontId="22" fillId="3" borderId="2" xfId="2" applyFont="1" applyFill="1" applyBorder="1" applyAlignment="1" applyProtection="1">
      <alignment horizontal="center"/>
      <protection locked="0"/>
    </xf>
    <xf numFmtId="0" fontId="24" fillId="0" borderId="0" xfId="0" applyFont="1" applyAlignment="1">
      <alignment horizontal="left" wrapText="1"/>
    </xf>
    <xf numFmtId="0" fontId="24" fillId="0" borderId="0" xfId="0" applyFont="1" applyAlignment="1">
      <alignment horizontal="left" vertical="top" wrapText="1"/>
    </xf>
    <xf numFmtId="0" fontId="38" fillId="0" borderId="0" xfId="5" applyFont="1" applyAlignment="1">
      <alignment horizontal="center"/>
    </xf>
    <xf numFmtId="0" fontId="32" fillId="0" borderId="0" xfId="5" applyFont="1" applyAlignment="1">
      <alignment horizontal="left" vertical="top" wrapText="1"/>
    </xf>
    <xf numFmtId="0" fontId="22" fillId="0" borderId="0" xfId="5" applyFont="1" applyFill="1" applyAlignment="1">
      <alignment horizontal="left" vertical="top" wrapText="1"/>
    </xf>
    <xf numFmtId="0" fontId="39" fillId="0" borderId="3" xfId="5" applyFont="1" applyBorder="1" applyAlignment="1">
      <alignment horizontal="center"/>
    </xf>
    <xf numFmtId="0" fontId="0" fillId="3" borderId="8" xfId="0" applyFill="1" applyBorder="1" applyAlignment="1" applyProtection="1">
      <alignment horizontal="left"/>
      <protection locked="0"/>
    </xf>
    <xf numFmtId="0" fontId="0" fillId="7" borderId="3" xfId="0" applyFill="1" applyBorder="1" applyAlignment="1" applyProtection="1">
      <alignment horizontal="center"/>
      <protection locked="0"/>
    </xf>
    <xf numFmtId="0" fontId="0" fillId="3" borderId="27"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4" xfId="0" applyFill="1" applyBorder="1" applyAlignment="1" applyProtection="1">
      <alignment horizontal="left"/>
      <protection locked="0"/>
    </xf>
    <xf numFmtId="0" fontId="12" fillId="0" borderId="0" xfId="0" applyFont="1" applyAlignment="1">
      <alignment horizontal="left" vertical="top" wrapText="1"/>
    </xf>
    <xf numFmtId="0" fontId="4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0" fillId="0" borderId="0" xfId="0" applyAlignment="1">
      <alignment horizontal="left" vertical="top" wrapText="1"/>
    </xf>
    <xf numFmtId="0" fontId="44" fillId="0" borderId="0" xfId="0" applyFont="1" applyAlignment="1">
      <alignment horizontal="center"/>
    </xf>
    <xf numFmtId="0" fontId="0" fillId="0" borderId="0" xfId="0" applyAlignment="1">
      <alignment horizontal="left" vertical="top"/>
    </xf>
    <xf numFmtId="0" fontId="20" fillId="0" borderId="15" xfId="0" applyFont="1" applyBorder="1" applyAlignment="1">
      <alignment horizontal="left" vertical="top" wrapText="1"/>
    </xf>
    <xf numFmtId="0" fontId="20" fillId="0" borderId="25" xfId="0" applyFont="1" applyBorder="1" applyAlignment="1">
      <alignment horizontal="left" vertical="top" wrapText="1"/>
    </xf>
    <xf numFmtId="0" fontId="20" fillId="0" borderId="23" xfId="0" applyFont="1" applyBorder="1" applyAlignment="1">
      <alignment horizontal="left" vertical="top" wrapText="1"/>
    </xf>
    <xf numFmtId="0" fontId="20" fillId="0" borderId="21" xfId="0" applyFont="1" applyBorder="1" applyAlignment="1">
      <alignment horizontal="left" vertical="top" wrapText="1"/>
    </xf>
    <xf numFmtId="0" fontId="20" fillId="0" borderId="1" xfId="0" applyFont="1" applyBorder="1" applyAlignment="1">
      <alignment horizontal="left" vertical="top" wrapText="1"/>
    </xf>
    <xf numFmtId="0" fontId="20" fillId="0" borderId="22" xfId="0" applyFont="1" applyBorder="1" applyAlignment="1">
      <alignment horizontal="left" vertical="top" wrapText="1"/>
    </xf>
    <xf numFmtId="0" fontId="22" fillId="0" borderId="0" xfId="0" applyFont="1" applyAlignment="1">
      <alignment horizontal="left"/>
    </xf>
    <xf numFmtId="0" fontId="27" fillId="0" borderId="0" xfId="0" applyFont="1" applyAlignment="1">
      <alignment horizontal="justify" vertical="top" wrapText="1"/>
    </xf>
    <xf numFmtId="0" fontId="0" fillId="0" borderId="2" xfId="0" applyBorder="1" applyAlignment="1">
      <alignment horizontal="left"/>
    </xf>
    <xf numFmtId="0" fontId="0" fillId="0" borderId="0" xfId="0" applyBorder="1" applyAlignment="1">
      <alignment horizontal="left"/>
    </xf>
    <xf numFmtId="0" fontId="0" fillId="0" borderId="29" xfId="0" applyBorder="1" applyAlignment="1">
      <alignment horizontal="center"/>
    </xf>
    <xf numFmtId="0" fontId="27" fillId="7" borderId="2" xfId="0" applyFont="1" applyFill="1" applyBorder="1" applyAlignment="1" applyProtection="1">
      <alignment horizontal="left" vertical="top" wrapText="1"/>
      <protection locked="0"/>
    </xf>
    <xf numFmtId="0" fontId="27" fillId="0" borderId="0" xfId="0" applyFont="1" applyAlignment="1">
      <alignment horizontal="left" vertical="top"/>
    </xf>
    <xf numFmtId="0" fontId="0" fillId="3" borderId="0" xfId="0" applyFill="1" applyBorder="1" applyAlignment="1" applyProtection="1">
      <alignment horizontal="left" vertical="top" wrapText="1"/>
      <protection locked="0"/>
    </xf>
    <xf numFmtId="0" fontId="0" fillId="3" borderId="2" xfId="0" applyFill="1" applyBorder="1" applyAlignment="1" applyProtection="1">
      <alignment horizontal="center"/>
      <protection locked="0"/>
    </xf>
    <xf numFmtId="0" fontId="31" fillId="0" borderId="0" xfId="0" applyFont="1" applyAlignment="1">
      <alignment horizontal="justify" vertical="top" wrapText="1"/>
    </xf>
    <xf numFmtId="0" fontId="71" fillId="7" borderId="2" xfId="0" applyFont="1" applyFill="1" applyBorder="1" applyAlignment="1" applyProtection="1">
      <alignment horizontal="left" vertical="top" wrapText="1"/>
      <protection locked="0"/>
    </xf>
    <xf numFmtId="0" fontId="35" fillId="0" borderId="0" xfId="0" applyFont="1" applyAlignment="1">
      <alignment horizontal="center"/>
    </xf>
    <xf numFmtId="0" fontId="35" fillId="0" borderId="0" xfId="0" applyFont="1" applyFill="1" applyAlignment="1">
      <alignment horizontal="center"/>
    </xf>
    <xf numFmtId="0" fontId="27" fillId="0" borderId="0" xfId="0" applyFont="1" applyAlignment="1">
      <alignment horizontal="center"/>
    </xf>
    <xf numFmtId="0" fontId="18" fillId="3" borderId="19" xfId="6" applyFont="1" applyFill="1" applyBorder="1" applyAlignment="1" applyProtection="1">
      <alignment horizontal="left" vertical="top" wrapText="1"/>
      <protection locked="0"/>
    </xf>
    <xf numFmtId="0" fontId="19" fillId="3" borderId="18" xfId="6" applyFont="1" applyFill="1" applyBorder="1" applyAlignment="1" applyProtection="1">
      <alignment horizontal="left" vertical="top"/>
      <protection locked="0"/>
    </xf>
    <xf numFmtId="0" fontId="19" fillId="3" borderId="60" xfId="6" applyFont="1" applyFill="1" applyBorder="1" applyAlignment="1" applyProtection="1">
      <alignment horizontal="left" vertical="top" wrapText="1"/>
      <protection locked="0"/>
    </xf>
    <xf numFmtId="0" fontId="19" fillId="3" borderId="19" xfId="6" applyFont="1" applyFill="1" applyBorder="1" applyAlignment="1" applyProtection="1">
      <alignment horizontal="left" vertical="top" wrapText="1"/>
      <protection locked="0"/>
    </xf>
    <xf numFmtId="0" fontId="19" fillId="3" borderId="24" xfId="6" applyFont="1" applyFill="1" applyBorder="1" applyAlignment="1" applyProtection="1">
      <alignment horizontal="left" vertical="top" wrapText="1"/>
      <protection locked="0"/>
    </xf>
    <xf numFmtId="0" fontId="38" fillId="0" borderId="35" xfId="6" applyFont="1" applyBorder="1" applyAlignment="1">
      <alignment horizontal="center" vertical="top" wrapText="1"/>
    </xf>
    <xf numFmtId="0" fontId="38" fillId="0" borderId="56" xfId="6" applyFont="1" applyBorder="1" applyAlignment="1">
      <alignment horizontal="center" vertical="top" wrapText="1"/>
    </xf>
    <xf numFmtId="0" fontId="38" fillId="0" borderId="36" xfId="6" applyFont="1" applyBorder="1" applyAlignment="1">
      <alignment horizontal="center" vertical="top" wrapText="1"/>
    </xf>
    <xf numFmtId="0" fontId="51" fillId="0" borderId="15" xfId="6" applyFont="1" applyBorder="1" applyAlignment="1">
      <alignment horizontal="center" vertical="top" wrapText="1"/>
    </xf>
    <xf numFmtId="0" fontId="51" fillId="0" borderId="25" xfId="6" applyFont="1" applyBorder="1" applyAlignment="1">
      <alignment horizontal="center" vertical="top" wrapText="1"/>
    </xf>
    <xf numFmtId="0" fontId="51" fillId="0" borderId="23" xfId="6" applyFont="1" applyBorder="1" applyAlignment="1">
      <alignment horizontal="center" vertical="top" wrapText="1"/>
    </xf>
    <xf numFmtId="0" fontId="19" fillId="0" borderId="15" xfId="6" applyFont="1" applyBorder="1" applyAlignment="1">
      <alignment horizontal="justify" vertical="top" wrapText="1"/>
    </xf>
    <xf numFmtId="0" fontId="19" fillId="0" borderId="25" xfId="6" applyFont="1" applyBorder="1" applyAlignment="1">
      <alignment horizontal="justify" vertical="top" wrapText="1"/>
    </xf>
    <xf numFmtId="0" fontId="19" fillId="0" borderId="23" xfId="6" applyFont="1" applyBorder="1" applyAlignment="1">
      <alignment horizontal="justify" vertical="top" wrapText="1"/>
    </xf>
    <xf numFmtId="0" fontId="19" fillId="0" borderId="21" xfId="6" applyFont="1" applyBorder="1" applyAlignment="1">
      <alignment vertical="top" wrapText="1"/>
    </xf>
    <xf numFmtId="0" fontId="19" fillId="0" borderId="1" xfId="6" applyFont="1" applyBorder="1" applyAlignment="1">
      <alignment vertical="top" wrapText="1"/>
    </xf>
    <xf numFmtId="0" fontId="19" fillId="0" borderId="22" xfId="6" applyFont="1" applyBorder="1" applyAlignment="1">
      <alignment vertical="top" wrapText="1"/>
    </xf>
    <xf numFmtId="0" fontId="18" fillId="4" borderId="0" xfId="6" applyFont="1" applyFill="1" applyBorder="1" applyAlignment="1">
      <alignment horizontal="justify" vertical="top" wrapText="1"/>
    </xf>
    <xf numFmtId="0" fontId="19" fillId="4" borderId="0" xfId="6" applyFont="1" applyFill="1" applyBorder="1" applyAlignment="1">
      <alignment horizontal="justify" vertical="top" wrapText="1"/>
    </xf>
    <xf numFmtId="0" fontId="18" fillId="4" borderId="17" xfId="6" applyFont="1" applyFill="1" applyBorder="1" applyAlignment="1">
      <alignment horizontal="center" vertical="top" wrapText="1"/>
    </xf>
    <xf numFmtId="0" fontId="18" fillId="4" borderId="0" xfId="6" applyFont="1" applyFill="1" applyBorder="1" applyAlignment="1">
      <alignment horizontal="center" vertical="top" wrapText="1"/>
    </xf>
    <xf numFmtId="0" fontId="19" fillId="4" borderId="19" xfId="6" applyFont="1" applyFill="1" applyBorder="1" applyAlignment="1" applyProtection="1">
      <alignment horizontal="left" vertical="top" wrapText="1"/>
      <protection locked="0"/>
    </xf>
    <xf numFmtId="0" fontId="19" fillId="4" borderId="17" xfId="6" applyFont="1" applyFill="1" applyBorder="1" applyAlignment="1">
      <alignment horizontal="center" vertical="top" wrapText="1"/>
    </xf>
    <xf numFmtId="0" fontId="19" fillId="4" borderId="0" xfId="6" applyFont="1" applyFill="1" applyBorder="1" applyAlignment="1">
      <alignment horizontal="center" vertical="top" wrapText="1"/>
    </xf>
    <xf numFmtId="0" fontId="18" fillId="4" borderId="0" xfId="6" applyFont="1" applyFill="1" applyBorder="1" applyAlignment="1">
      <alignment vertical="top" wrapText="1"/>
    </xf>
    <xf numFmtId="0" fontId="18" fillId="4" borderId="1" xfId="6" applyFont="1" applyFill="1" applyBorder="1" applyAlignment="1">
      <alignment vertical="top" wrapText="1"/>
    </xf>
    <xf numFmtId="0" fontId="19" fillId="4" borderId="15" xfId="6" applyFont="1" applyFill="1" applyBorder="1" applyAlignment="1">
      <alignment horizontal="center" vertical="center" wrapText="1"/>
    </xf>
    <xf numFmtId="0" fontId="19" fillId="4" borderId="23" xfId="6" applyFont="1" applyFill="1" applyBorder="1" applyAlignment="1">
      <alignment horizontal="center" vertical="center" wrapText="1"/>
    </xf>
    <xf numFmtId="0" fontId="19" fillId="4" borderId="17" xfId="6" applyFont="1" applyFill="1" applyBorder="1" applyAlignment="1">
      <alignment horizontal="center" vertical="center" wrapText="1"/>
    </xf>
    <xf numFmtId="0" fontId="19" fillId="4" borderId="18" xfId="6" applyFont="1" applyFill="1" applyBorder="1" applyAlignment="1">
      <alignment horizontal="center" vertical="center" wrapText="1"/>
    </xf>
    <xf numFmtId="0" fontId="19" fillId="4" borderId="21" xfId="6" applyFont="1" applyFill="1" applyBorder="1" applyAlignment="1">
      <alignment horizontal="center" vertical="center" wrapText="1"/>
    </xf>
    <xf numFmtId="0" fontId="19" fillId="4" borderId="22" xfId="6" applyFont="1" applyFill="1" applyBorder="1" applyAlignment="1">
      <alignment horizontal="center" vertical="center" wrapText="1"/>
    </xf>
    <xf numFmtId="0" fontId="19" fillId="4" borderId="16" xfId="6" applyFont="1" applyFill="1" applyBorder="1" applyAlignment="1">
      <alignment horizontal="center" vertical="center" wrapText="1"/>
    </xf>
    <xf numFmtId="0" fontId="19" fillId="4" borderId="19" xfId="6" applyFont="1" applyFill="1" applyBorder="1" applyAlignment="1">
      <alignment horizontal="center" vertical="center" wrapText="1"/>
    </xf>
    <xf numFmtId="0" fontId="19" fillId="4" borderId="20" xfId="6" applyFont="1" applyFill="1" applyBorder="1" applyAlignment="1">
      <alignment horizontal="center" vertical="center" wrapText="1"/>
    </xf>
    <xf numFmtId="0" fontId="15" fillId="0" borderId="2" xfId="5" applyBorder="1" applyAlignment="1">
      <alignment horizontal="left" vertical="top" wrapText="1"/>
    </xf>
    <xf numFmtId="0" fontId="15" fillId="0" borderId="28" xfId="5" applyBorder="1" applyAlignment="1">
      <alignment horizontal="left" vertical="top"/>
    </xf>
    <xf numFmtId="0" fontId="15" fillId="0" borderId="30" xfId="5" applyBorder="1" applyAlignment="1">
      <alignment horizontal="left" vertical="top"/>
    </xf>
    <xf numFmtId="0" fontId="15" fillId="0" borderId="28" xfId="5" applyBorder="1" applyAlignment="1">
      <alignment horizontal="left"/>
    </xf>
    <xf numFmtId="0" fontId="15" fillId="0" borderId="29" xfId="5" applyBorder="1" applyAlignment="1">
      <alignment horizontal="left"/>
    </xf>
    <xf numFmtId="0" fontId="15" fillId="0" borderId="0" xfId="5" applyBorder="1" applyAlignment="1">
      <alignment horizontal="left" vertical="top" wrapText="1"/>
    </xf>
    <xf numFmtId="0" fontId="15" fillId="0" borderId="28" xfId="5" applyBorder="1" applyAlignment="1">
      <alignment horizontal="left" vertical="top" wrapText="1"/>
    </xf>
    <xf numFmtId="0" fontId="15" fillId="0" borderId="29" xfId="5" applyBorder="1" applyAlignment="1">
      <alignment horizontal="left" vertical="top" wrapText="1"/>
    </xf>
    <xf numFmtId="0" fontId="15" fillId="0" borderId="6" xfId="5" applyBorder="1" applyAlignment="1">
      <alignment horizontal="left" vertical="top" wrapText="1"/>
    </xf>
    <xf numFmtId="0" fontId="15" fillId="0" borderId="7" xfId="5" applyBorder="1" applyAlignment="1">
      <alignment horizontal="left" vertical="top" wrapText="1"/>
    </xf>
    <xf numFmtId="0" fontId="15" fillId="0" borderId="0" xfId="5" applyBorder="1" applyAlignment="1">
      <alignment horizontal="left"/>
    </xf>
    <xf numFmtId="0" fontId="15" fillId="0" borderId="32" xfId="5" applyBorder="1" applyAlignment="1">
      <alignment horizontal="left"/>
    </xf>
    <xf numFmtId="0" fontId="15" fillId="0" borderId="2" xfId="5" applyBorder="1" applyAlignment="1">
      <alignment horizontal="left"/>
    </xf>
    <xf numFmtId="0" fontId="15" fillId="0" borderId="34" xfId="5" applyBorder="1" applyAlignment="1">
      <alignment horizontal="left"/>
    </xf>
    <xf numFmtId="0" fontId="15" fillId="0" borderId="6" xfId="5" applyBorder="1" applyAlignment="1">
      <alignment horizontal="left"/>
    </xf>
    <xf numFmtId="0" fontId="15" fillId="0" borderId="7" xfId="5" applyBorder="1" applyAlignment="1">
      <alignment horizontal="left"/>
    </xf>
    <xf numFmtId="0" fontId="15" fillId="0" borderId="8" xfId="5" applyBorder="1" applyAlignment="1">
      <alignment horizontal="left"/>
    </xf>
    <xf numFmtId="0" fontId="15" fillId="0" borderId="30" xfId="5" applyBorder="1" applyAlignment="1">
      <alignment horizontal="left"/>
    </xf>
    <xf numFmtId="0" fontId="15" fillId="0" borderId="26" xfId="5" applyBorder="1" applyAlignment="1">
      <alignment horizontal="left" vertical="top"/>
    </xf>
    <xf numFmtId="0" fontId="15" fillId="0" borderId="32" xfId="5" applyBorder="1" applyAlignment="1">
      <alignment horizontal="left" vertical="top"/>
    </xf>
    <xf numFmtId="0" fontId="15" fillId="3" borderId="31" xfId="5" applyFill="1" applyBorder="1" applyAlignment="1" applyProtection="1">
      <alignment horizontal="center"/>
      <protection locked="0"/>
    </xf>
    <xf numFmtId="0" fontId="15" fillId="3" borderId="5" xfId="5" applyFill="1" applyBorder="1" applyAlignment="1" applyProtection="1">
      <alignment horizontal="center"/>
      <protection locked="0"/>
    </xf>
    <xf numFmtId="0" fontId="15" fillId="3" borderId="2" xfId="5" applyFill="1" applyBorder="1" applyAlignment="1" applyProtection="1">
      <alignment horizontal="left"/>
      <protection locked="0"/>
    </xf>
    <xf numFmtId="0" fontId="15" fillId="0" borderId="32" xfId="5" applyBorder="1" applyAlignment="1">
      <alignment horizontal="left" vertical="top" wrapText="1"/>
    </xf>
    <xf numFmtId="0" fontId="15" fillId="0" borderId="3" xfId="5" applyBorder="1" applyAlignment="1">
      <alignment horizontal="left"/>
    </xf>
    <xf numFmtId="0" fontId="15" fillId="0" borderId="26" xfId="5" applyBorder="1" applyAlignment="1">
      <alignment horizontal="left" vertical="top" wrapText="1"/>
    </xf>
    <xf numFmtId="0" fontId="16" fillId="0" borderId="29" xfId="3" applyBorder="1" applyAlignment="1" applyProtection="1">
      <alignment wrapText="1"/>
    </xf>
    <xf numFmtId="0" fontId="59" fillId="0" borderId="29" xfId="0" applyFont="1" applyBorder="1" applyAlignment="1">
      <alignment wrapText="1"/>
    </xf>
    <xf numFmtId="0" fontId="59" fillId="0" borderId="30" xfId="0" applyFont="1" applyBorder="1" applyAlignment="1">
      <alignment wrapText="1"/>
    </xf>
    <xf numFmtId="0" fontId="55"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56" fillId="0" borderId="0" xfId="0" applyFont="1" applyBorder="1" applyAlignment="1">
      <alignment horizontal="center" vertical="center" wrapText="1"/>
    </xf>
    <xf numFmtId="0" fontId="0" fillId="0" borderId="0" xfId="0"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left" vertical="top" wrapText="1"/>
    </xf>
    <xf numFmtId="0" fontId="74" fillId="0" borderId="0" xfId="0" applyFont="1" applyAlignment="1">
      <alignment horizontal="left" vertical="center" wrapText="1"/>
    </xf>
    <xf numFmtId="0" fontId="11" fillId="0" borderId="0" xfId="0" applyFont="1" applyAlignment="1">
      <alignment horizontal="left" vertical="center" wrapText="1"/>
    </xf>
    <xf numFmtId="5" fontId="4" fillId="0" borderId="6" xfId="0" applyNumberFormat="1" applyFont="1" applyFill="1" applyBorder="1" applyAlignment="1" applyProtection="1">
      <alignment horizontal="center"/>
    </xf>
    <xf numFmtId="5" fontId="4" fillId="0" borderId="7" xfId="0" applyNumberFormat="1" applyFont="1" applyFill="1" applyBorder="1" applyAlignment="1" applyProtection="1">
      <alignment horizontal="center"/>
    </xf>
    <xf numFmtId="5" fontId="4" fillId="0" borderId="8" xfId="0" applyNumberFormat="1" applyFont="1" applyFill="1" applyBorder="1" applyAlignment="1" applyProtection="1">
      <alignment horizontal="center"/>
    </xf>
    <xf numFmtId="0" fontId="4" fillId="0" borderId="0" xfId="0" applyFont="1" applyBorder="1" applyAlignment="1" applyProtection="1">
      <alignment horizontal="center" vertical="center" wrapText="1"/>
    </xf>
    <xf numFmtId="0" fontId="0" fillId="0" borderId="32" xfId="0" applyBorder="1" applyAlignment="1" applyProtection="1">
      <alignment horizontal="center" vertical="center"/>
    </xf>
    <xf numFmtId="0" fontId="2" fillId="5" borderId="15" xfId="0" applyFont="1" applyFill="1" applyBorder="1" applyAlignment="1" applyProtection="1">
      <alignment horizontal="center"/>
    </xf>
    <xf numFmtId="0" fontId="2" fillId="5" borderId="25" xfId="0" applyFont="1" applyFill="1" applyBorder="1" applyAlignment="1" applyProtection="1">
      <alignment horizontal="center"/>
    </xf>
    <xf numFmtId="0" fontId="2" fillId="5" borderId="23" xfId="0" applyFont="1" applyFill="1" applyBorder="1" applyAlignment="1" applyProtection="1">
      <alignment horizontal="center"/>
    </xf>
    <xf numFmtId="0" fontId="2" fillId="5" borderId="17"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18" xfId="0" applyFont="1" applyFill="1" applyBorder="1" applyAlignment="1" applyProtection="1">
      <alignment horizontal="center"/>
    </xf>
    <xf numFmtId="0" fontId="13" fillId="5" borderId="21" xfId="0" applyFont="1" applyFill="1" applyBorder="1" applyAlignment="1" applyProtection="1">
      <alignment horizontal="center"/>
    </xf>
    <xf numFmtId="0" fontId="14" fillId="5" borderId="1" xfId="0" applyFont="1" applyFill="1" applyBorder="1" applyAlignment="1" applyProtection="1">
      <alignment horizontal="center"/>
    </xf>
    <xf numFmtId="0" fontId="14" fillId="5" borderId="22" xfId="0" applyFont="1" applyFill="1" applyBorder="1" applyAlignment="1" applyProtection="1">
      <alignment horizontal="center"/>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52" fillId="6" borderId="26" xfId="0" applyFont="1" applyFill="1" applyBorder="1" applyAlignment="1" applyProtection="1">
      <alignment horizontal="left" vertical="top" wrapText="1"/>
      <protection locked="0"/>
    </xf>
    <xf numFmtId="0" fontId="15" fillId="6" borderId="0" xfId="0" applyFont="1" applyFill="1" applyBorder="1" applyAlignment="1">
      <alignment horizontal="left" vertical="top" wrapText="1"/>
    </xf>
    <xf numFmtId="0" fontId="15" fillId="6" borderId="32" xfId="0" applyFont="1" applyFill="1" applyBorder="1" applyAlignment="1">
      <alignment horizontal="left" vertical="top" wrapText="1"/>
    </xf>
    <xf numFmtId="5" fontId="2" fillId="0" borderId="6" xfId="0" applyNumberFormat="1" applyFont="1" applyFill="1" applyBorder="1" applyAlignment="1" applyProtection="1">
      <alignment horizontal="center"/>
    </xf>
    <xf numFmtId="5" fontId="2" fillId="0" borderId="7" xfId="0" applyNumberFormat="1" applyFont="1" applyFill="1" applyBorder="1" applyAlignment="1" applyProtection="1">
      <alignment horizontal="center"/>
    </xf>
    <xf numFmtId="5" fontId="2" fillId="0" borderId="8" xfId="0" applyNumberFormat="1" applyFont="1" applyFill="1" applyBorder="1" applyAlignment="1" applyProtection="1">
      <alignment horizontal="center"/>
    </xf>
    <xf numFmtId="42" fontId="0" fillId="0" borderId="25" xfId="0" applyNumberFormat="1" applyBorder="1" applyAlignment="1">
      <alignment vertical="center"/>
    </xf>
    <xf numFmtId="42" fontId="0" fillId="0" borderId="23" xfId="0" applyNumberFormat="1" applyBorder="1" applyAlignment="1">
      <alignment vertical="center"/>
    </xf>
    <xf numFmtId="42" fontId="0" fillId="0" borderId="0" xfId="0" applyNumberFormat="1" applyBorder="1" applyAlignment="1">
      <alignment vertical="center"/>
    </xf>
    <xf numFmtId="42" fontId="0" fillId="0" borderId="18" xfId="0" applyNumberFormat="1" applyBorder="1" applyAlignment="1">
      <alignment vertical="center"/>
    </xf>
    <xf numFmtId="42" fontId="8" fillId="10" borderId="31" xfId="0" applyNumberFormat="1" applyFont="1" applyFill="1" applyBorder="1" applyAlignment="1">
      <alignment horizontal="center" wrapText="1"/>
    </xf>
    <xf numFmtId="42" fontId="0" fillId="10" borderId="47" xfId="0" applyNumberFormat="1" applyFill="1" applyBorder="1" applyAlignment="1"/>
    <xf numFmtId="0" fontId="8" fillId="0" borderId="61" xfId="0" applyFont="1" applyBorder="1" applyAlignment="1">
      <alignment horizontal="center" wrapText="1"/>
    </xf>
    <xf numFmtId="0" fontId="0" fillId="0" borderId="57" xfId="0" applyBorder="1" applyAlignment="1">
      <alignment horizontal="center" wrapText="1"/>
    </xf>
    <xf numFmtId="42" fontId="53" fillId="7" borderId="27" xfId="0" applyNumberFormat="1" applyFont="1" applyFill="1" applyBorder="1" applyAlignment="1">
      <alignment horizontal="center" vertical="center" wrapText="1"/>
    </xf>
    <xf numFmtId="42" fontId="53" fillId="7" borderId="34" xfId="0" applyNumberFormat="1" applyFont="1" applyFill="1" applyBorder="1" applyAlignment="1">
      <alignment horizontal="center" vertical="center" wrapText="1"/>
    </xf>
    <xf numFmtId="0" fontId="0" fillId="0" borderId="15" xfId="0" applyBorder="1" applyAlignment="1">
      <alignment vertical="center"/>
    </xf>
    <xf numFmtId="0" fontId="0" fillId="0" borderId="25"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42" fontId="8" fillId="0" borderId="62" xfId="0" applyNumberFormat="1" applyFont="1" applyBorder="1" applyAlignment="1">
      <alignment horizontal="center" vertical="center" wrapText="1"/>
    </xf>
    <xf numFmtId="42" fontId="0" fillId="0" borderId="63" xfId="0" applyNumberFormat="1" applyBorder="1" applyAlignment="1">
      <alignment vertical="center" wrapText="1"/>
    </xf>
    <xf numFmtId="42" fontId="0" fillId="0" borderId="64" xfId="0" applyNumberFormat="1" applyBorder="1" applyAlignment="1">
      <alignment vertical="center" wrapText="1"/>
    </xf>
    <xf numFmtId="0" fontId="22" fillId="3" borderId="6" xfId="0" applyFont="1" applyFill="1" applyBorder="1" applyAlignment="1" applyProtection="1">
      <alignment horizontal="center"/>
      <protection locked="0"/>
    </xf>
    <xf numFmtId="0" fontId="22" fillId="3" borderId="8" xfId="0" applyFont="1" applyFill="1" applyBorder="1" applyAlignment="1" applyProtection="1">
      <alignment horizontal="center"/>
      <protection locked="0"/>
    </xf>
    <xf numFmtId="0" fontId="22" fillId="7" borderId="7" xfId="0" applyFont="1" applyFill="1" applyBorder="1" applyAlignment="1" applyProtection="1">
      <alignment horizontal="center"/>
      <protection locked="0"/>
    </xf>
    <xf numFmtId="0" fontId="22" fillId="7" borderId="8" xfId="0" applyFont="1" applyFill="1" applyBorder="1" applyAlignment="1" applyProtection="1">
      <alignment horizontal="center"/>
      <protection locked="0"/>
    </xf>
    <xf numFmtId="0" fontId="22" fillId="0" borderId="2" xfId="0" applyFont="1" applyFill="1" applyBorder="1" applyAlignment="1" applyProtection="1">
      <alignment horizontal="center"/>
      <protection locked="0"/>
    </xf>
  </cellXfs>
  <cellStyles count="8">
    <cellStyle name="Comma" xfId="1" builtinId="3"/>
    <cellStyle name="Currency" xfId="2" builtinId="4"/>
    <cellStyle name="Hyperlink" xfId="3" builtinId="8"/>
    <cellStyle name="Normal" xfId="0" builtinId="0"/>
    <cellStyle name="Normal 2" xfId="4" xr:uid="{00000000-0005-0000-0000-000004000000}"/>
    <cellStyle name="Normal_2008 HOME Funds Application" xfId="5" xr:uid="{00000000-0005-0000-0000-000005000000}"/>
    <cellStyle name="Normal_2008 RDA Housing Funds Application" xfId="6" xr:uid="{00000000-0005-0000-0000-00000600000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8</xdr:col>
          <xdr:colOff>1181100</xdr:colOff>
          <xdr:row>107</xdr:row>
          <xdr:rowOff>142875</xdr:rowOff>
        </xdr:to>
        <xdr:sp macro="" textlink="">
          <xdr:nvSpPr>
            <xdr:cNvPr id="9249" name="Object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5</xdr:row>
          <xdr:rowOff>0</xdr:rowOff>
        </xdr:from>
        <xdr:to>
          <xdr:col>1</xdr:col>
          <xdr:colOff>600075</xdr:colOff>
          <xdr:row>6</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0</xdr:rowOff>
        </xdr:from>
        <xdr:to>
          <xdr:col>1</xdr:col>
          <xdr:colOff>600075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17</xdr:row>
          <xdr:rowOff>0</xdr:rowOff>
        </xdr:from>
        <xdr:to>
          <xdr:col>1</xdr:col>
          <xdr:colOff>600075</xdr:colOff>
          <xdr:row>17</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19</xdr:row>
          <xdr:rowOff>0</xdr:rowOff>
        </xdr:from>
        <xdr:to>
          <xdr:col>4</xdr:col>
          <xdr:colOff>600075</xdr:colOff>
          <xdr:row>20</xdr:row>
          <xdr:rowOff>28575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20</xdr:row>
          <xdr:rowOff>0</xdr:rowOff>
        </xdr:from>
        <xdr:to>
          <xdr:col>4</xdr:col>
          <xdr:colOff>600075</xdr:colOff>
          <xdr:row>21</xdr:row>
          <xdr:rowOff>28575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0</xdr:rowOff>
        </xdr:from>
        <xdr:to>
          <xdr:col>4</xdr:col>
          <xdr:colOff>600075</xdr:colOff>
          <xdr:row>22</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22</xdr:row>
          <xdr:rowOff>0</xdr:rowOff>
        </xdr:from>
        <xdr:to>
          <xdr:col>4</xdr:col>
          <xdr:colOff>600075</xdr:colOff>
          <xdr:row>23</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24</xdr:row>
          <xdr:rowOff>0</xdr:rowOff>
        </xdr:from>
        <xdr:to>
          <xdr:col>4</xdr:col>
          <xdr:colOff>600075</xdr:colOff>
          <xdr:row>25</xdr:row>
          <xdr:rowOff>28575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25</xdr:row>
          <xdr:rowOff>0</xdr:rowOff>
        </xdr:from>
        <xdr:to>
          <xdr:col>4</xdr:col>
          <xdr:colOff>600075</xdr:colOff>
          <xdr:row>26</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26</xdr:row>
          <xdr:rowOff>0</xdr:rowOff>
        </xdr:from>
        <xdr:to>
          <xdr:col>4</xdr:col>
          <xdr:colOff>600075</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23</xdr:row>
          <xdr:rowOff>0</xdr:rowOff>
        </xdr:from>
        <xdr:to>
          <xdr:col>2</xdr:col>
          <xdr:colOff>600075</xdr:colOff>
          <xdr:row>24</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17</xdr:row>
          <xdr:rowOff>190500</xdr:rowOff>
        </xdr:from>
        <xdr:to>
          <xdr:col>2</xdr:col>
          <xdr:colOff>600075</xdr:colOff>
          <xdr:row>18</xdr:row>
          <xdr:rowOff>180975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0</xdr:rowOff>
        </xdr:from>
        <xdr:to>
          <xdr:col>1</xdr:col>
          <xdr:colOff>600075</xdr:colOff>
          <xdr:row>28</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28</xdr:row>
          <xdr:rowOff>0</xdr:rowOff>
        </xdr:from>
        <xdr:to>
          <xdr:col>2</xdr:col>
          <xdr:colOff>600075</xdr:colOff>
          <xdr:row>29</xdr:row>
          <xdr:rowOff>28575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0</xdr:rowOff>
        </xdr:from>
        <xdr:to>
          <xdr:col>1</xdr:col>
          <xdr:colOff>600075</xdr:colOff>
          <xdr:row>30</xdr:row>
          <xdr:rowOff>28575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30</xdr:row>
          <xdr:rowOff>0</xdr:rowOff>
        </xdr:from>
        <xdr:to>
          <xdr:col>2</xdr:col>
          <xdr:colOff>600075</xdr:colOff>
          <xdr:row>31</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31</xdr:row>
          <xdr:rowOff>0</xdr:rowOff>
        </xdr:from>
        <xdr:to>
          <xdr:col>1</xdr:col>
          <xdr:colOff>600075</xdr:colOff>
          <xdr:row>32</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32</xdr:row>
          <xdr:rowOff>0</xdr:rowOff>
        </xdr:from>
        <xdr:to>
          <xdr:col>1</xdr:col>
          <xdr:colOff>600075</xdr:colOff>
          <xdr:row>33</xdr:row>
          <xdr:rowOff>28575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33</xdr:row>
          <xdr:rowOff>0</xdr:rowOff>
        </xdr:from>
        <xdr:to>
          <xdr:col>2</xdr:col>
          <xdr:colOff>600075</xdr:colOff>
          <xdr:row>34</xdr:row>
          <xdr:rowOff>28575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34</xdr:row>
          <xdr:rowOff>0</xdr:rowOff>
        </xdr:from>
        <xdr:to>
          <xdr:col>1</xdr:col>
          <xdr:colOff>600075</xdr:colOff>
          <xdr:row>35</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35</xdr:row>
          <xdr:rowOff>0</xdr:rowOff>
        </xdr:from>
        <xdr:to>
          <xdr:col>1</xdr:col>
          <xdr:colOff>600075</xdr:colOff>
          <xdr:row>36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36</xdr:row>
          <xdr:rowOff>0</xdr:rowOff>
        </xdr:from>
        <xdr:to>
          <xdr:col>2</xdr:col>
          <xdr:colOff>600075</xdr:colOff>
          <xdr:row>37</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37</xdr:row>
          <xdr:rowOff>0</xdr:rowOff>
        </xdr:from>
        <xdr:to>
          <xdr:col>2</xdr:col>
          <xdr:colOff>600075</xdr:colOff>
          <xdr:row>38</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38</xdr:row>
          <xdr:rowOff>0</xdr:rowOff>
        </xdr:from>
        <xdr:to>
          <xdr:col>2</xdr:col>
          <xdr:colOff>600075</xdr:colOff>
          <xdr:row>39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40</xdr:row>
          <xdr:rowOff>0</xdr:rowOff>
        </xdr:from>
        <xdr:to>
          <xdr:col>2</xdr:col>
          <xdr:colOff>600075</xdr:colOff>
          <xdr:row>40</xdr:row>
          <xdr:rowOff>219075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0</xdr:rowOff>
        </xdr:from>
        <xdr:to>
          <xdr:col>1</xdr:col>
          <xdr:colOff>600075</xdr:colOff>
          <xdr:row>42</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0</xdr:rowOff>
        </xdr:from>
        <xdr:to>
          <xdr:col>1</xdr:col>
          <xdr:colOff>600075</xdr:colOff>
          <xdr:row>42</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0</xdr:rowOff>
        </xdr:from>
        <xdr:to>
          <xdr:col>1</xdr:col>
          <xdr:colOff>600075</xdr:colOff>
          <xdr:row>43</xdr:row>
          <xdr:rowOff>28575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43</xdr:row>
          <xdr:rowOff>0</xdr:rowOff>
        </xdr:from>
        <xdr:to>
          <xdr:col>2</xdr:col>
          <xdr:colOff>600075</xdr:colOff>
          <xdr:row>44</xdr:row>
          <xdr:rowOff>28575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43</xdr:row>
          <xdr:rowOff>0</xdr:rowOff>
        </xdr:from>
        <xdr:to>
          <xdr:col>2</xdr:col>
          <xdr:colOff>600075</xdr:colOff>
          <xdr:row>44</xdr:row>
          <xdr:rowOff>28575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0</xdr:rowOff>
        </xdr:from>
        <xdr:to>
          <xdr:col>1</xdr:col>
          <xdr:colOff>600075</xdr:colOff>
          <xdr:row>48</xdr:row>
          <xdr:rowOff>28575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0</xdr:rowOff>
        </xdr:from>
        <xdr:to>
          <xdr:col>1</xdr:col>
          <xdr:colOff>600075</xdr:colOff>
          <xdr:row>48</xdr:row>
          <xdr:rowOff>28575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48</xdr:row>
          <xdr:rowOff>0</xdr:rowOff>
        </xdr:from>
        <xdr:to>
          <xdr:col>2</xdr:col>
          <xdr:colOff>600075</xdr:colOff>
          <xdr:row>49</xdr:row>
          <xdr:rowOff>28575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49</xdr:row>
          <xdr:rowOff>0</xdr:rowOff>
        </xdr:from>
        <xdr:to>
          <xdr:col>2</xdr:col>
          <xdr:colOff>600075</xdr:colOff>
          <xdr:row>49</xdr:row>
          <xdr:rowOff>219075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1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1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1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1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1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1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1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1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1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1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1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1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100-0000B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1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100-0000B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100-0000B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100-0000B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100-0000B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100-0000B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100-0000B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100-0000B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1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1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1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100-0000C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100-0000C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1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1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1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100-0000C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100-0000C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1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100-0000C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1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1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1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1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1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1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1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1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1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1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1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1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1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1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1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1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1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1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1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1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1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1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1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1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1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1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1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1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1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1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1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100-0000E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1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1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1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1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1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1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1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1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1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1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1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1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1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1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1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1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1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1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1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1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1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1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1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1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1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1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100-00000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1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1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100-00000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1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1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1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100-00000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1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1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100-00000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100-00001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1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1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1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1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1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1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1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1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1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100-00001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100-00001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100-00001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100-00001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100-00001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100-00001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100-00002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100-00002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100-00002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100-00002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100-00002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100-00002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100-00002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1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1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1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1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100-00002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0" name="Check Box 300" hidden="1">
              <a:extLst>
                <a:ext uri="{63B3BB69-23CF-44E3-9099-C40C66FF867C}">
                  <a14:compatExt spid="_x0000_s10540"/>
                </a:ext>
                <a:ext uri="{FF2B5EF4-FFF2-40B4-BE49-F238E27FC236}">
                  <a16:creationId xmlns:a16="http://schemas.microsoft.com/office/drawing/2014/main" id="{00000000-0008-0000-0100-00002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1" name="Check Box 301" hidden="1">
              <a:extLst>
                <a:ext uri="{63B3BB69-23CF-44E3-9099-C40C66FF867C}">
                  <a14:compatExt spid="_x0000_s10541"/>
                </a:ext>
                <a:ext uri="{FF2B5EF4-FFF2-40B4-BE49-F238E27FC236}">
                  <a16:creationId xmlns:a16="http://schemas.microsoft.com/office/drawing/2014/main" id="{00000000-0008-0000-0100-00002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2" name="Check Box 302" hidden="1">
              <a:extLst>
                <a:ext uri="{63B3BB69-23CF-44E3-9099-C40C66FF867C}">
                  <a14:compatExt spid="_x0000_s10542"/>
                </a:ext>
                <a:ext uri="{FF2B5EF4-FFF2-40B4-BE49-F238E27FC236}">
                  <a16:creationId xmlns:a16="http://schemas.microsoft.com/office/drawing/2014/main" id="{00000000-0008-0000-0100-00002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1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1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1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1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1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1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1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1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1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1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1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1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1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1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1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1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100-00003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1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100-00004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1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3" name="Check Box 323" hidden="1">
              <a:extLst>
                <a:ext uri="{63B3BB69-23CF-44E3-9099-C40C66FF867C}">
                  <a14:compatExt spid="_x0000_s10563"/>
                </a:ext>
                <a:ext uri="{FF2B5EF4-FFF2-40B4-BE49-F238E27FC236}">
                  <a16:creationId xmlns:a16="http://schemas.microsoft.com/office/drawing/2014/main" id="{00000000-0008-0000-0100-00004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4" name="Check Box 324" hidden="1">
              <a:extLst>
                <a:ext uri="{63B3BB69-23CF-44E3-9099-C40C66FF867C}">
                  <a14:compatExt spid="_x0000_s10564"/>
                </a:ext>
                <a:ext uri="{FF2B5EF4-FFF2-40B4-BE49-F238E27FC236}">
                  <a16:creationId xmlns:a16="http://schemas.microsoft.com/office/drawing/2014/main" id="{00000000-0008-0000-0100-00004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100-00004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6" name="Check Box 326" hidden="1">
              <a:extLst>
                <a:ext uri="{63B3BB69-23CF-44E3-9099-C40C66FF867C}">
                  <a14:compatExt spid="_x0000_s10566"/>
                </a:ext>
                <a:ext uri="{FF2B5EF4-FFF2-40B4-BE49-F238E27FC236}">
                  <a16:creationId xmlns:a16="http://schemas.microsoft.com/office/drawing/2014/main" id="{00000000-0008-0000-0100-00004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7" name="Check Box 327" hidden="1">
              <a:extLst>
                <a:ext uri="{63B3BB69-23CF-44E3-9099-C40C66FF867C}">
                  <a14:compatExt spid="_x0000_s10567"/>
                </a:ext>
                <a:ext uri="{FF2B5EF4-FFF2-40B4-BE49-F238E27FC236}">
                  <a16:creationId xmlns:a16="http://schemas.microsoft.com/office/drawing/2014/main" id="{00000000-0008-0000-0100-00004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8" name="Check Box 328" hidden="1">
              <a:extLst>
                <a:ext uri="{63B3BB69-23CF-44E3-9099-C40C66FF867C}">
                  <a14:compatExt spid="_x0000_s10568"/>
                </a:ext>
                <a:ext uri="{FF2B5EF4-FFF2-40B4-BE49-F238E27FC236}">
                  <a16:creationId xmlns:a16="http://schemas.microsoft.com/office/drawing/2014/main" id="{00000000-0008-0000-0100-00004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9" name="Check Box 329" hidden="1">
              <a:extLst>
                <a:ext uri="{63B3BB69-23CF-44E3-9099-C40C66FF867C}">
                  <a14:compatExt spid="_x0000_s10569"/>
                </a:ext>
                <a:ext uri="{FF2B5EF4-FFF2-40B4-BE49-F238E27FC236}">
                  <a16:creationId xmlns:a16="http://schemas.microsoft.com/office/drawing/2014/main" id="{00000000-0008-0000-0100-00004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0" name="Check Box 330" hidden="1">
              <a:extLst>
                <a:ext uri="{63B3BB69-23CF-44E3-9099-C40C66FF867C}">
                  <a14:compatExt spid="_x0000_s10570"/>
                </a:ext>
                <a:ext uri="{FF2B5EF4-FFF2-40B4-BE49-F238E27FC236}">
                  <a16:creationId xmlns:a16="http://schemas.microsoft.com/office/drawing/2014/main" id="{00000000-0008-0000-0100-00004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1" name="Check Box 331" hidden="1">
              <a:extLst>
                <a:ext uri="{63B3BB69-23CF-44E3-9099-C40C66FF867C}">
                  <a14:compatExt spid="_x0000_s10571"/>
                </a:ext>
                <a:ext uri="{FF2B5EF4-FFF2-40B4-BE49-F238E27FC236}">
                  <a16:creationId xmlns:a16="http://schemas.microsoft.com/office/drawing/2014/main" id="{00000000-0008-0000-0100-00004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2" name="Check Box 332" hidden="1">
              <a:extLst>
                <a:ext uri="{63B3BB69-23CF-44E3-9099-C40C66FF867C}">
                  <a14:compatExt spid="_x0000_s10572"/>
                </a:ext>
                <a:ext uri="{FF2B5EF4-FFF2-40B4-BE49-F238E27FC236}">
                  <a16:creationId xmlns:a16="http://schemas.microsoft.com/office/drawing/2014/main" id="{00000000-0008-0000-0100-00004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3" name="Check Box 333" hidden="1">
              <a:extLst>
                <a:ext uri="{63B3BB69-23CF-44E3-9099-C40C66FF867C}">
                  <a14:compatExt spid="_x0000_s10573"/>
                </a:ext>
                <a:ext uri="{FF2B5EF4-FFF2-40B4-BE49-F238E27FC236}">
                  <a16:creationId xmlns:a16="http://schemas.microsoft.com/office/drawing/2014/main" id="{00000000-0008-0000-0100-00004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4" name="Check Box 334" hidden="1">
              <a:extLst>
                <a:ext uri="{63B3BB69-23CF-44E3-9099-C40C66FF867C}">
                  <a14:compatExt spid="_x0000_s10574"/>
                </a:ext>
                <a:ext uri="{FF2B5EF4-FFF2-40B4-BE49-F238E27FC236}">
                  <a16:creationId xmlns:a16="http://schemas.microsoft.com/office/drawing/2014/main" id="{00000000-0008-0000-0100-00004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1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1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100-00005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100-00005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1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1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39</xdr:row>
          <xdr:rowOff>0</xdr:rowOff>
        </xdr:from>
        <xdr:to>
          <xdr:col>2</xdr:col>
          <xdr:colOff>600075</xdr:colOff>
          <xdr:row>40</xdr:row>
          <xdr:rowOff>28575</xdr:rowOff>
        </xdr:to>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100-00005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100-00005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3" name="Check Box 343" hidden="1">
              <a:extLst>
                <a:ext uri="{63B3BB69-23CF-44E3-9099-C40C66FF867C}">
                  <a14:compatExt spid="_x0000_s10583"/>
                </a:ext>
                <a:ext uri="{FF2B5EF4-FFF2-40B4-BE49-F238E27FC236}">
                  <a16:creationId xmlns:a16="http://schemas.microsoft.com/office/drawing/2014/main" id="{00000000-0008-0000-0100-00005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100-00005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1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1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100-00005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8" name="Check Box 348" hidden="1">
              <a:extLst>
                <a:ext uri="{63B3BB69-23CF-44E3-9099-C40C66FF867C}">
                  <a14:compatExt spid="_x0000_s10588"/>
                </a:ext>
                <a:ext uri="{FF2B5EF4-FFF2-40B4-BE49-F238E27FC236}">
                  <a16:creationId xmlns:a16="http://schemas.microsoft.com/office/drawing/2014/main" id="{00000000-0008-0000-0100-00005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9" name="Check Box 349" hidden="1">
              <a:extLst>
                <a:ext uri="{63B3BB69-23CF-44E3-9099-C40C66FF867C}">
                  <a14:compatExt spid="_x0000_s10589"/>
                </a:ext>
                <a:ext uri="{FF2B5EF4-FFF2-40B4-BE49-F238E27FC236}">
                  <a16:creationId xmlns:a16="http://schemas.microsoft.com/office/drawing/2014/main" id="{00000000-0008-0000-0100-00005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100-00005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1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1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100-00006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100-00006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1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1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100-00006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100-00006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100-00006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100-00006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100-00006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100-00006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100-00006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4" name="Check Box 364" hidden="1">
              <a:extLst>
                <a:ext uri="{63B3BB69-23CF-44E3-9099-C40C66FF867C}">
                  <a14:compatExt spid="_x0000_s10604"/>
                </a:ext>
                <a:ext uri="{FF2B5EF4-FFF2-40B4-BE49-F238E27FC236}">
                  <a16:creationId xmlns:a16="http://schemas.microsoft.com/office/drawing/2014/main" id="{00000000-0008-0000-0100-00006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5" name="Check Box 365" hidden="1">
              <a:extLst>
                <a:ext uri="{63B3BB69-23CF-44E3-9099-C40C66FF867C}">
                  <a14:compatExt spid="_x0000_s10605"/>
                </a:ext>
                <a:ext uri="{FF2B5EF4-FFF2-40B4-BE49-F238E27FC236}">
                  <a16:creationId xmlns:a16="http://schemas.microsoft.com/office/drawing/2014/main" id="{00000000-0008-0000-0100-00006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100-00006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100-00006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8" name="Check Box 368" hidden="1">
              <a:extLst>
                <a:ext uri="{63B3BB69-23CF-44E3-9099-C40C66FF867C}">
                  <a14:compatExt spid="_x0000_s10608"/>
                </a:ext>
                <a:ext uri="{FF2B5EF4-FFF2-40B4-BE49-F238E27FC236}">
                  <a16:creationId xmlns:a16="http://schemas.microsoft.com/office/drawing/2014/main" id="{00000000-0008-0000-0100-00007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1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1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1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1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1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1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5" name="Check Box 375" hidden="1">
              <a:extLst>
                <a:ext uri="{63B3BB69-23CF-44E3-9099-C40C66FF867C}">
                  <a14:compatExt spid="_x0000_s10615"/>
                </a:ext>
                <a:ext uri="{FF2B5EF4-FFF2-40B4-BE49-F238E27FC236}">
                  <a16:creationId xmlns:a16="http://schemas.microsoft.com/office/drawing/2014/main" id="{00000000-0008-0000-0100-00007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6" name="Check Box 376" hidden="1">
              <a:extLst>
                <a:ext uri="{63B3BB69-23CF-44E3-9099-C40C66FF867C}">
                  <a14:compatExt spid="_x0000_s10616"/>
                </a:ext>
                <a:ext uri="{FF2B5EF4-FFF2-40B4-BE49-F238E27FC236}">
                  <a16:creationId xmlns:a16="http://schemas.microsoft.com/office/drawing/2014/main" id="{00000000-0008-0000-0100-00007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1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1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100-00007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0" name="Check Box 380" hidden="1">
              <a:extLst>
                <a:ext uri="{63B3BB69-23CF-44E3-9099-C40C66FF867C}">
                  <a14:compatExt spid="_x0000_s10620"/>
                </a:ext>
                <a:ext uri="{FF2B5EF4-FFF2-40B4-BE49-F238E27FC236}">
                  <a16:creationId xmlns:a16="http://schemas.microsoft.com/office/drawing/2014/main" id="{00000000-0008-0000-0100-00007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1" name="Check Box 381" hidden="1">
              <a:extLst>
                <a:ext uri="{63B3BB69-23CF-44E3-9099-C40C66FF867C}">
                  <a14:compatExt spid="_x0000_s10621"/>
                </a:ext>
                <a:ext uri="{FF2B5EF4-FFF2-40B4-BE49-F238E27FC236}">
                  <a16:creationId xmlns:a16="http://schemas.microsoft.com/office/drawing/2014/main" id="{00000000-0008-0000-0100-00007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2" name="Check Box 382" hidden="1">
              <a:extLst>
                <a:ext uri="{63B3BB69-23CF-44E3-9099-C40C66FF867C}">
                  <a14:compatExt spid="_x0000_s10622"/>
                </a:ext>
                <a:ext uri="{FF2B5EF4-FFF2-40B4-BE49-F238E27FC236}">
                  <a16:creationId xmlns:a16="http://schemas.microsoft.com/office/drawing/2014/main" id="{00000000-0008-0000-0100-00007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3" name="Check Box 383" hidden="1">
              <a:extLst>
                <a:ext uri="{63B3BB69-23CF-44E3-9099-C40C66FF867C}">
                  <a14:compatExt spid="_x0000_s10623"/>
                </a:ext>
                <a:ext uri="{FF2B5EF4-FFF2-40B4-BE49-F238E27FC236}">
                  <a16:creationId xmlns:a16="http://schemas.microsoft.com/office/drawing/2014/main" id="{00000000-0008-0000-0100-00007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4" name="Check Box 384" hidden="1">
              <a:extLst>
                <a:ext uri="{63B3BB69-23CF-44E3-9099-C40C66FF867C}">
                  <a14:compatExt spid="_x0000_s10624"/>
                </a:ext>
                <a:ext uri="{FF2B5EF4-FFF2-40B4-BE49-F238E27FC236}">
                  <a16:creationId xmlns:a16="http://schemas.microsoft.com/office/drawing/2014/main" id="{00000000-0008-0000-0100-00008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1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1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7" name="Check Box 387" hidden="1">
              <a:extLst>
                <a:ext uri="{63B3BB69-23CF-44E3-9099-C40C66FF867C}">
                  <a14:compatExt spid="_x0000_s10627"/>
                </a:ext>
                <a:ext uri="{FF2B5EF4-FFF2-40B4-BE49-F238E27FC236}">
                  <a16:creationId xmlns:a16="http://schemas.microsoft.com/office/drawing/2014/main" id="{00000000-0008-0000-0100-00008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8" name="Check Box 388" hidden="1">
              <a:extLst>
                <a:ext uri="{63B3BB69-23CF-44E3-9099-C40C66FF867C}">
                  <a14:compatExt spid="_x0000_s10628"/>
                </a:ext>
                <a:ext uri="{FF2B5EF4-FFF2-40B4-BE49-F238E27FC236}">
                  <a16:creationId xmlns:a16="http://schemas.microsoft.com/office/drawing/2014/main" id="{00000000-0008-0000-0100-00008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9" name="Check Box 389" hidden="1">
              <a:extLst>
                <a:ext uri="{63B3BB69-23CF-44E3-9099-C40C66FF867C}">
                  <a14:compatExt spid="_x0000_s10629"/>
                </a:ext>
                <a:ext uri="{FF2B5EF4-FFF2-40B4-BE49-F238E27FC236}">
                  <a16:creationId xmlns:a16="http://schemas.microsoft.com/office/drawing/2014/main" id="{00000000-0008-0000-0100-00008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0" name="Check Box 390" hidden="1">
              <a:extLst>
                <a:ext uri="{63B3BB69-23CF-44E3-9099-C40C66FF867C}">
                  <a14:compatExt spid="_x0000_s10630"/>
                </a:ext>
                <a:ext uri="{FF2B5EF4-FFF2-40B4-BE49-F238E27FC236}">
                  <a16:creationId xmlns:a16="http://schemas.microsoft.com/office/drawing/2014/main" id="{00000000-0008-0000-0100-00008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1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1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3" name="Check Box 393" hidden="1">
              <a:extLst>
                <a:ext uri="{63B3BB69-23CF-44E3-9099-C40C66FF867C}">
                  <a14:compatExt spid="_x0000_s10633"/>
                </a:ext>
                <a:ext uri="{FF2B5EF4-FFF2-40B4-BE49-F238E27FC236}">
                  <a16:creationId xmlns:a16="http://schemas.microsoft.com/office/drawing/2014/main" id="{00000000-0008-0000-0100-00008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4" name="Check Box 394" hidden="1">
              <a:extLst>
                <a:ext uri="{63B3BB69-23CF-44E3-9099-C40C66FF867C}">
                  <a14:compatExt spid="_x0000_s10634"/>
                </a:ext>
                <a:ext uri="{FF2B5EF4-FFF2-40B4-BE49-F238E27FC236}">
                  <a16:creationId xmlns:a16="http://schemas.microsoft.com/office/drawing/2014/main" id="{00000000-0008-0000-0100-00008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100-00008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6" name="Check Box 396" hidden="1">
              <a:extLst>
                <a:ext uri="{63B3BB69-23CF-44E3-9099-C40C66FF867C}">
                  <a14:compatExt spid="_x0000_s10636"/>
                </a:ext>
                <a:ext uri="{FF2B5EF4-FFF2-40B4-BE49-F238E27FC236}">
                  <a16:creationId xmlns:a16="http://schemas.microsoft.com/office/drawing/2014/main" id="{00000000-0008-0000-0100-00008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7" name="Check Box 397" hidden="1">
              <a:extLst>
                <a:ext uri="{63B3BB69-23CF-44E3-9099-C40C66FF867C}">
                  <a14:compatExt spid="_x0000_s10637"/>
                </a:ext>
                <a:ext uri="{FF2B5EF4-FFF2-40B4-BE49-F238E27FC236}">
                  <a16:creationId xmlns:a16="http://schemas.microsoft.com/office/drawing/2014/main" id="{00000000-0008-0000-0100-00008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8" name="Check Box 398" hidden="1">
              <a:extLst>
                <a:ext uri="{63B3BB69-23CF-44E3-9099-C40C66FF867C}">
                  <a14:compatExt spid="_x0000_s10638"/>
                </a:ext>
                <a:ext uri="{FF2B5EF4-FFF2-40B4-BE49-F238E27FC236}">
                  <a16:creationId xmlns:a16="http://schemas.microsoft.com/office/drawing/2014/main" id="{00000000-0008-0000-0100-00008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9" name="Check Box 399" hidden="1">
              <a:extLst>
                <a:ext uri="{63B3BB69-23CF-44E3-9099-C40C66FF867C}">
                  <a14:compatExt spid="_x0000_s10639"/>
                </a:ext>
                <a:ext uri="{FF2B5EF4-FFF2-40B4-BE49-F238E27FC236}">
                  <a16:creationId xmlns:a16="http://schemas.microsoft.com/office/drawing/2014/main" id="{00000000-0008-0000-0100-00008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0" name="Check Box 400" hidden="1">
              <a:extLst>
                <a:ext uri="{63B3BB69-23CF-44E3-9099-C40C66FF867C}">
                  <a14:compatExt spid="_x0000_s10640"/>
                </a:ext>
                <a:ext uri="{FF2B5EF4-FFF2-40B4-BE49-F238E27FC236}">
                  <a16:creationId xmlns:a16="http://schemas.microsoft.com/office/drawing/2014/main" id="{00000000-0008-0000-0100-00009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1" name="Check Box 401" hidden="1">
              <a:extLst>
                <a:ext uri="{63B3BB69-23CF-44E3-9099-C40C66FF867C}">
                  <a14:compatExt spid="_x0000_s10641"/>
                </a:ext>
                <a:ext uri="{FF2B5EF4-FFF2-40B4-BE49-F238E27FC236}">
                  <a16:creationId xmlns:a16="http://schemas.microsoft.com/office/drawing/2014/main" id="{00000000-0008-0000-0100-00009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2" name="Check Box 402" hidden="1">
              <a:extLst>
                <a:ext uri="{63B3BB69-23CF-44E3-9099-C40C66FF867C}">
                  <a14:compatExt spid="_x0000_s10642"/>
                </a:ext>
                <a:ext uri="{FF2B5EF4-FFF2-40B4-BE49-F238E27FC236}">
                  <a16:creationId xmlns:a16="http://schemas.microsoft.com/office/drawing/2014/main" id="{00000000-0008-0000-0100-00009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3" name="Check Box 403" hidden="1">
              <a:extLst>
                <a:ext uri="{63B3BB69-23CF-44E3-9099-C40C66FF867C}">
                  <a14:compatExt spid="_x0000_s10643"/>
                </a:ext>
                <a:ext uri="{FF2B5EF4-FFF2-40B4-BE49-F238E27FC236}">
                  <a16:creationId xmlns:a16="http://schemas.microsoft.com/office/drawing/2014/main" id="{00000000-0008-0000-0100-00009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4" name="Check Box 404" hidden="1">
              <a:extLst>
                <a:ext uri="{63B3BB69-23CF-44E3-9099-C40C66FF867C}">
                  <a14:compatExt spid="_x0000_s10644"/>
                </a:ext>
                <a:ext uri="{FF2B5EF4-FFF2-40B4-BE49-F238E27FC236}">
                  <a16:creationId xmlns:a16="http://schemas.microsoft.com/office/drawing/2014/main" id="{00000000-0008-0000-0100-00009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5" name="Check Box 405" hidden="1">
              <a:extLst>
                <a:ext uri="{63B3BB69-23CF-44E3-9099-C40C66FF867C}">
                  <a14:compatExt spid="_x0000_s10645"/>
                </a:ext>
                <a:ext uri="{FF2B5EF4-FFF2-40B4-BE49-F238E27FC236}">
                  <a16:creationId xmlns:a16="http://schemas.microsoft.com/office/drawing/2014/main" id="{00000000-0008-0000-0100-00009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6" name="Check Box 406" hidden="1">
              <a:extLst>
                <a:ext uri="{63B3BB69-23CF-44E3-9099-C40C66FF867C}">
                  <a14:compatExt spid="_x0000_s10646"/>
                </a:ext>
                <a:ext uri="{FF2B5EF4-FFF2-40B4-BE49-F238E27FC236}">
                  <a16:creationId xmlns:a16="http://schemas.microsoft.com/office/drawing/2014/main" id="{00000000-0008-0000-0100-00009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7" name="Check Box 407" hidden="1">
              <a:extLst>
                <a:ext uri="{63B3BB69-23CF-44E3-9099-C40C66FF867C}">
                  <a14:compatExt spid="_x0000_s10647"/>
                </a:ext>
                <a:ext uri="{FF2B5EF4-FFF2-40B4-BE49-F238E27FC236}">
                  <a16:creationId xmlns:a16="http://schemas.microsoft.com/office/drawing/2014/main" id="{00000000-0008-0000-0100-00009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8" name="Check Box 408" hidden="1">
              <a:extLst>
                <a:ext uri="{63B3BB69-23CF-44E3-9099-C40C66FF867C}">
                  <a14:compatExt spid="_x0000_s10648"/>
                </a:ext>
                <a:ext uri="{FF2B5EF4-FFF2-40B4-BE49-F238E27FC236}">
                  <a16:creationId xmlns:a16="http://schemas.microsoft.com/office/drawing/2014/main" id="{00000000-0008-0000-0100-00009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9" name="Check Box 409" hidden="1">
              <a:extLst>
                <a:ext uri="{63B3BB69-23CF-44E3-9099-C40C66FF867C}">
                  <a14:compatExt spid="_x0000_s10649"/>
                </a:ext>
                <a:ext uri="{FF2B5EF4-FFF2-40B4-BE49-F238E27FC236}">
                  <a16:creationId xmlns:a16="http://schemas.microsoft.com/office/drawing/2014/main" id="{00000000-0008-0000-0100-00009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50" name="Check Box 410" hidden="1">
              <a:extLst>
                <a:ext uri="{63B3BB69-23CF-44E3-9099-C40C66FF867C}">
                  <a14:compatExt spid="_x0000_s10650"/>
                </a:ext>
                <a:ext uri="{FF2B5EF4-FFF2-40B4-BE49-F238E27FC236}">
                  <a16:creationId xmlns:a16="http://schemas.microsoft.com/office/drawing/2014/main" id="{00000000-0008-0000-0100-00009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1" name="Check Box 411" hidden="1">
              <a:extLst>
                <a:ext uri="{63B3BB69-23CF-44E3-9099-C40C66FF867C}">
                  <a14:compatExt spid="_x0000_s10651"/>
                </a:ext>
                <a:ext uri="{FF2B5EF4-FFF2-40B4-BE49-F238E27FC236}">
                  <a16:creationId xmlns:a16="http://schemas.microsoft.com/office/drawing/2014/main" id="{00000000-0008-0000-0100-00009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2" name="Check Box 412" hidden="1">
              <a:extLst>
                <a:ext uri="{63B3BB69-23CF-44E3-9099-C40C66FF867C}">
                  <a14:compatExt spid="_x0000_s10652"/>
                </a:ext>
                <a:ext uri="{FF2B5EF4-FFF2-40B4-BE49-F238E27FC236}">
                  <a16:creationId xmlns:a16="http://schemas.microsoft.com/office/drawing/2014/main" id="{00000000-0008-0000-0100-00009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3" name="Check Box 413" hidden="1">
              <a:extLst>
                <a:ext uri="{63B3BB69-23CF-44E3-9099-C40C66FF867C}">
                  <a14:compatExt spid="_x0000_s10653"/>
                </a:ext>
                <a:ext uri="{FF2B5EF4-FFF2-40B4-BE49-F238E27FC236}">
                  <a16:creationId xmlns:a16="http://schemas.microsoft.com/office/drawing/2014/main" id="{00000000-0008-0000-0100-00009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4" name="Check Box 414" hidden="1">
              <a:extLst>
                <a:ext uri="{63B3BB69-23CF-44E3-9099-C40C66FF867C}">
                  <a14:compatExt spid="_x0000_s10654"/>
                </a:ext>
                <a:ext uri="{FF2B5EF4-FFF2-40B4-BE49-F238E27FC236}">
                  <a16:creationId xmlns:a16="http://schemas.microsoft.com/office/drawing/2014/main" id="{00000000-0008-0000-0100-00009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5" name="Check Box 415" hidden="1">
              <a:extLst>
                <a:ext uri="{63B3BB69-23CF-44E3-9099-C40C66FF867C}">
                  <a14:compatExt spid="_x0000_s10655"/>
                </a:ext>
                <a:ext uri="{FF2B5EF4-FFF2-40B4-BE49-F238E27FC236}">
                  <a16:creationId xmlns:a16="http://schemas.microsoft.com/office/drawing/2014/main" id="{00000000-0008-0000-0100-00009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xdr:row>
          <xdr:rowOff>0</xdr:rowOff>
        </xdr:from>
        <xdr:to>
          <xdr:col>1</xdr:col>
          <xdr:colOff>600075</xdr:colOff>
          <xdr:row>10</xdr:row>
          <xdr:rowOff>28575</xdr:rowOff>
        </xdr:to>
        <xdr:sp macro="" textlink="">
          <xdr:nvSpPr>
            <xdr:cNvPr id="10656" name="Check Box 416" hidden="1">
              <a:extLst>
                <a:ext uri="{63B3BB69-23CF-44E3-9099-C40C66FF867C}">
                  <a14:compatExt spid="_x0000_s10656"/>
                </a:ext>
                <a:ext uri="{FF2B5EF4-FFF2-40B4-BE49-F238E27FC236}">
                  <a16:creationId xmlns:a16="http://schemas.microsoft.com/office/drawing/2014/main" id="{00000000-0008-0000-0100-0000A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10</xdr:row>
          <xdr:rowOff>0</xdr:rowOff>
        </xdr:from>
        <xdr:to>
          <xdr:col>2</xdr:col>
          <xdr:colOff>600075</xdr:colOff>
          <xdr:row>11</xdr:row>
          <xdr:rowOff>19050</xdr:rowOff>
        </xdr:to>
        <xdr:sp macro="" textlink="">
          <xdr:nvSpPr>
            <xdr:cNvPr id="10657" name="Check Box 417" hidden="1">
              <a:extLst>
                <a:ext uri="{63B3BB69-23CF-44E3-9099-C40C66FF867C}">
                  <a14:compatExt spid="_x0000_s10657"/>
                </a:ext>
                <a:ext uri="{FF2B5EF4-FFF2-40B4-BE49-F238E27FC236}">
                  <a16:creationId xmlns:a16="http://schemas.microsoft.com/office/drawing/2014/main" id="{00000000-0008-0000-0100-0000A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10</xdr:row>
          <xdr:rowOff>190500</xdr:rowOff>
        </xdr:from>
        <xdr:to>
          <xdr:col>2</xdr:col>
          <xdr:colOff>600075</xdr:colOff>
          <xdr:row>12</xdr:row>
          <xdr:rowOff>9525</xdr:rowOff>
        </xdr:to>
        <xdr:sp macro="" textlink="">
          <xdr:nvSpPr>
            <xdr:cNvPr id="10658" name="Check Box 418" hidden="1">
              <a:extLst>
                <a:ext uri="{63B3BB69-23CF-44E3-9099-C40C66FF867C}">
                  <a14:compatExt spid="_x0000_s10658"/>
                </a:ext>
                <a:ext uri="{FF2B5EF4-FFF2-40B4-BE49-F238E27FC236}">
                  <a16:creationId xmlns:a16="http://schemas.microsoft.com/office/drawing/2014/main" id="{00000000-0008-0000-0100-0000A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11</xdr:row>
          <xdr:rowOff>190500</xdr:rowOff>
        </xdr:from>
        <xdr:to>
          <xdr:col>2</xdr:col>
          <xdr:colOff>600075</xdr:colOff>
          <xdr:row>13</xdr:row>
          <xdr:rowOff>9525</xdr:rowOff>
        </xdr:to>
        <xdr:sp macro="" textlink="">
          <xdr:nvSpPr>
            <xdr:cNvPr id="10659" name="Check Box 419" hidden="1">
              <a:extLst>
                <a:ext uri="{63B3BB69-23CF-44E3-9099-C40C66FF867C}">
                  <a14:compatExt spid="_x0000_s10659"/>
                </a:ext>
                <a:ext uri="{FF2B5EF4-FFF2-40B4-BE49-F238E27FC236}">
                  <a16:creationId xmlns:a16="http://schemas.microsoft.com/office/drawing/2014/main" id="{00000000-0008-0000-0100-0000A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12</xdr:row>
          <xdr:rowOff>190500</xdr:rowOff>
        </xdr:from>
        <xdr:to>
          <xdr:col>2</xdr:col>
          <xdr:colOff>600075</xdr:colOff>
          <xdr:row>14</xdr:row>
          <xdr:rowOff>9525</xdr:rowOff>
        </xdr:to>
        <xdr:sp macro="" textlink="">
          <xdr:nvSpPr>
            <xdr:cNvPr id="10660" name="Check Box 420" hidden="1">
              <a:extLst>
                <a:ext uri="{63B3BB69-23CF-44E3-9099-C40C66FF867C}">
                  <a14:compatExt spid="_x0000_s10660"/>
                </a:ext>
                <a:ext uri="{FF2B5EF4-FFF2-40B4-BE49-F238E27FC236}">
                  <a16:creationId xmlns:a16="http://schemas.microsoft.com/office/drawing/2014/main" id="{00000000-0008-0000-0100-0000A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13</xdr:row>
          <xdr:rowOff>190500</xdr:rowOff>
        </xdr:from>
        <xdr:to>
          <xdr:col>2</xdr:col>
          <xdr:colOff>600075</xdr:colOff>
          <xdr:row>15</xdr:row>
          <xdr:rowOff>9525</xdr:rowOff>
        </xdr:to>
        <xdr:sp macro="" textlink="">
          <xdr:nvSpPr>
            <xdr:cNvPr id="10661" name="Check Box 421" hidden="1">
              <a:extLst>
                <a:ext uri="{63B3BB69-23CF-44E3-9099-C40C66FF867C}">
                  <a14:compatExt spid="_x0000_s10661"/>
                </a:ext>
                <a:ext uri="{FF2B5EF4-FFF2-40B4-BE49-F238E27FC236}">
                  <a16:creationId xmlns:a16="http://schemas.microsoft.com/office/drawing/2014/main" id="{00000000-0008-0000-0100-0000A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14</xdr:row>
          <xdr:rowOff>190500</xdr:rowOff>
        </xdr:from>
        <xdr:to>
          <xdr:col>2</xdr:col>
          <xdr:colOff>600075</xdr:colOff>
          <xdr:row>16</xdr:row>
          <xdr:rowOff>9525</xdr:rowOff>
        </xdr:to>
        <xdr:sp macro="" textlink="">
          <xdr:nvSpPr>
            <xdr:cNvPr id="10662" name="Check Box 422" hidden="1">
              <a:extLst>
                <a:ext uri="{63B3BB69-23CF-44E3-9099-C40C66FF867C}">
                  <a14:compatExt spid="_x0000_s10662"/>
                </a:ext>
                <a:ext uri="{FF2B5EF4-FFF2-40B4-BE49-F238E27FC236}">
                  <a16:creationId xmlns:a16="http://schemas.microsoft.com/office/drawing/2014/main" id="{00000000-0008-0000-0100-0000A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15</xdr:row>
          <xdr:rowOff>190500</xdr:rowOff>
        </xdr:from>
        <xdr:to>
          <xdr:col>2</xdr:col>
          <xdr:colOff>600075</xdr:colOff>
          <xdr:row>17</xdr:row>
          <xdr:rowOff>9525</xdr:rowOff>
        </xdr:to>
        <xdr:sp macro="" textlink="">
          <xdr:nvSpPr>
            <xdr:cNvPr id="10663" name="Check Box 423" hidden="1">
              <a:extLst>
                <a:ext uri="{63B3BB69-23CF-44E3-9099-C40C66FF867C}">
                  <a14:compatExt spid="_x0000_s10663"/>
                </a:ext>
                <a:ext uri="{FF2B5EF4-FFF2-40B4-BE49-F238E27FC236}">
                  <a16:creationId xmlns:a16="http://schemas.microsoft.com/office/drawing/2014/main" id="{00000000-0008-0000-0100-0000A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5" name="Check Box 425" hidden="1">
              <a:extLst>
                <a:ext uri="{63B3BB69-23CF-44E3-9099-C40C66FF867C}">
                  <a14:compatExt spid="_x0000_s10665"/>
                </a:ext>
                <a:ext uri="{FF2B5EF4-FFF2-40B4-BE49-F238E27FC236}">
                  <a16:creationId xmlns:a16="http://schemas.microsoft.com/office/drawing/2014/main" id="{00000000-0008-0000-0100-0000A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6" name="Check Box 426" hidden="1">
              <a:extLst>
                <a:ext uri="{63B3BB69-23CF-44E3-9099-C40C66FF867C}">
                  <a14:compatExt spid="_x0000_s10666"/>
                </a:ext>
                <a:ext uri="{FF2B5EF4-FFF2-40B4-BE49-F238E27FC236}">
                  <a16:creationId xmlns:a16="http://schemas.microsoft.com/office/drawing/2014/main" id="{00000000-0008-0000-0100-0000A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7" name="Check Box 427" hidden="1">
              <a:extLst>
                <a:ext uri="{63B3BB69-23CF-44E3-9099-C40C66FF867C}">
                  <a14:compatExt spid="_x0000_s10667"/>
                </a:ext>
                <a:ext uri="{FF2B5EF4-FFF2-40B4-BE49-F238E27FC236}">
                  <a16:creationId xmlns:a16="http://schemas.microsoft.com/office/drawing/2014/main" id="{00000000-0008-0000-0100-0000A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68" name="Check Box 428" hidden="1">
              <a:extLst>
                <a:ext uri="{63B3BB69-23CF-44E3-9099-C40C66FF867C}">
                  <a14:compatExt spid="_x0000_s10668"/>
                </a:ext>
                <a:ext uri="{FF2B5EF4-FFF2-40B4-BE49-F238E27FC236}">
                  <a16:creationId xmlns:a16="http://schemas.microsoft.com/office/drawing/2014/main" id="{00000000-0008-0000-0100-0000A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69" name="Check Box 429" hidden="1">
              <a:extLst>
                <a:ext uri="{63B3BB69-23CF-44E3-9099-C40C66FF867C}">
                  <a14:compatExt spid="_x0000_s10669"/>
                </a:ext>
                <a:ext uri="{FF2B5EF4-FFF2-40B4-BE49-F238E27FC236}">
                  <a16:creationId xmlns:a16="http://schemas.microsoft.com/office/drawing/2014/main" id="{00000000-0008-0000-0100-0000A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0" name="Check Box 430" hidden="1">
              <a:extLst>
                <a:ext uri="{63B3BB69-23CF-44E3-9099-C40C66FF867C}">
                  <a14:compatExt spid="_x0000_s10670"/>
                </a:ext>
                <a:ext uri="{FF2B5EF4-FFF2-40B4-BE49-F238E27FC236}">
                  <a16:creationId xmlns:a16="http://schemas.microsoft.com/office/drawing/2014/main" id="{00000000-0008-0000-0100-0000A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1" name="Check Box 431" hidden="1">
              <a:extLst>
                <a:ext uri="{63B3BB69-23CF-44E3-9099-C40C66FF867C}">
                  <a14:compatExt spid="_x0000_s10671"/>
                </a:ext>
                <a:ext uri="{FF2B5EF4-FFF2-40B4-BE49-F238E27FC236}">
                  <a16:creationId xmlns:a16="http://schemas.microsoft.com/office/drawing/2014/main" id="{00000000-0008-0000-0100-0000A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2" name="Check Box 432" hidden="1">
              <a:extLst>
                <a:ext uri="{63B3BB69-23CF-44E3-9099-C40C66FF867C}">
                  <a14:compatExt spid="_x0000_s10672"/>
                </a:ext>
                <a:ext uri="{FF2B5EF4-FFF2-40B4-BE49-F238E27FC236}">
                  <a16:creationId xmlns:a16="http://schemas.microsoft.com/office/drawing/2014/main" id="{00000000-0008-0000-0100-0000B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3" name="Check Box 433" hidden="1">
              <a:extLst>
                <a:ext uri="{63B3BB69-23CF-44E3-9099-C40C66FF867C}">
                  <a14:compatExt spid="_x0000_s10673"/>
                </a:ext>
                <a:ext uri="{FF2B5EF4-FFF2-40B4-BE49-F238E27FC236}">
                  <a16:creationId xmlns:a16="http://schemas.microsoft.com/office/drawing/2014/main" id="{00000000-0008-0000-0100-0000B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4" name="Check Box 434" hidden="1">
              <a:extLst>
                <a:ext uri="{63B3BB69-23CF-44E3-9099-C40C66FF867C}">
                  <a14:compatExt spid="_x0000_s10674"/>
                </a:ext>
                <a:ext uri="{FF2B5EF4-FFF2-40B4-BE49-F238E27FC236}">
                  <a16:creationId xmlns:a16="http://schemas.microsoft.com/office/drawing/2014/main" id="{00000000-0008-0000-0100-0000B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5" name="Check Box 435" hidden="1">
              <a:extLst>
                <a:ext uri="{63B3BB69-23CF-44E3-9099-C40C66FF867C}">
                  <a14:compatExt spid="_x0000_s10675"/>
                </a:ext>
                <a:ext uri="{FF2B5EF4-FFF2-40B4-BE49-F238E27FC236}">
                  <a16:creationId xmlns:a16="http://schemas.microsoft.com/office/drawing/2014/main" id="{00000000-0008-0000-0100-0000B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6" name="Check Box 436" hidden="1">
              <a:extLst>
                <a:ext uri="{63B3BB69-23CF-44E3-9099-C40C66FF867C}">
                  <a14:compatExt spid="_x0000_s10676"/>
                </a:ext>
                <a:ext uri="{FF2B5EF4-FFF2-40B4-BE49-F238E27FC236}">
                  <a16:creationId xmlns:a16="http://schemas.microsoft.com/office/drawing/2014/main" id="{00000000-0008-0000-0100-0000B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7" name="Check Box 437" hidden="1">
              <a:extLst>
                <a:ext uri="{63B3BB69-23CF-44E3-9099-C40C66FF867C}">
                  <a14:compatExt spid="_x0000_s10677"/>
                </a:ext>
                <a:ext uri="{FF2B5EF4-FFF2-40B4-BE49-F238E27FC236}">
                  <a16:creationId xmlns:a16="http://schemas.microsoft.com/office/drawing/2014/main" id="{00000000-0008-0000-0100-0000B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8" name="Check Box 438" hidden="1">
              <a:extLst>
                <a:ext uri="{63B3BB69-23CF-44E3-9099-C40C66FF867C}">
                  <a14:compatExt spid="_x0000_s10678"/>
                </a:ext>
                <a:ext uri="{FF2B5EF4-FFF2-40B4-BE49-F238E27FC236}">
                  <a16:creationId xmlns:a16="http://schemas.microsoft.com/office/drawing/2014/main" id="{00000000-0008-0000-0100-0000B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9" name="Check Box 439" hidden="1">
              <a:extLst>
                <a:ext uri="{63B3BB69-23CF-44E3-9099-C40C66FF867C}">
                  <a14:compatExt spid="_x0000_s10679"/>
                </a:ext>
                <a:ext uri="{FF2B5EF4-FFF2-40B4-BE49-F238E27FC236}">
                  <a16:creationId xmlns:a16="http://schemas.microsoft.com/office/drawing/2014/main" id="{00000000-0008-0000-0100-0000B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0" name="Check Box 440" hidden="1">
              <a:extLst>
                <a:ext uri="{63B3BB69-23CF-44E3-9099-C40C66FF867C}">
                  <a14:compatExt spid="_x0000_s10680"/>
                </a:ext>
                <a:ext uri="{FF2B5EF4-FFF2-40B4-BE49-F238E27FC236}">
                  <a16:creationId xmlns:a16="http://schemas.microsoft.com/office/drawing/2014/main" id="{00000000-0008-0000-0100-0000B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1" name="Check Box 441" hidden="1">
              <a:extLst>
                <a:ext uri="{63B3BB69-23CF-44E3-9099-C40C66FF867C}">
                  <a14:compatExt spid="_x0000_s10681"/>
                </a:ext>
                <a:ext uri="{FF2B5EF4-FFF2-40B4-BE49-F238E27FC236}">
                  <a16:creationId xmlns:a16="http://schemas.microsoft.com/office/drawing/2014/main" id="{00000000-0008-0000-0100-0000B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2" name="Check Box 442" hidden="1">
              <a:extLst>
                <a:ext uri="{63B3BB69-23CF-44E3-9099-C40C66FF867C}">
                  <a14:compatExt spid="_x0000_s10682"/>
                </a:ext>
                <a:ext uri="{FF2B5EF4-FFF2-40B4-BE49-F238E27FC236}">
                  <a16:creationId xmlns:a16="http://schemas.microsoft.com/office/drawing/2014/main" id="{00000000-0008-0000-0100-0000B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3" name="Check Box 443" hidden="1">
              <a:extLst>
                <a:ext uri="{63B3BB69-23CF-44E3-9099-C40C66FF867C}">
                  <a14:compatExt spid="_x0000_s10683"/>
                </a:ext>
                <a:ext uri="{FF2B5EF4-FFF2-40B4-BE49-F238E27FC236}">
                  <a16:creationId xmlns:a16="http://schemas.microsoft.com/office/drawing/2014/main" id="{00000000-0008-0000-0100-0000B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4" name="Check Box 444" hidden="1">
              <a:extLst>
                <a:ext uri="{63B3BB69-23CF-44E3-9099-C40C66FF867C}">
                  <a14:compatExt spid="_x0000_s10684"/>
                </a:ext>
                <a:ext uri="{FF2B5EF4-FFF2-40B4-BE49-F238E27FC236}">
                  <a16:creationId xmlns:a16="http://schemas.microsoft.com/office/drawing/2014/main" id="{00000000-0008-0000-0100-0000B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5" name="Check Box 445" hidden="1">
              <a:extLst>
                <a:ext uri="{63B3BB69-23CF-44E3-9099-C40C66FF867C}">
                  <a14:compatExt spid="_x0000_s10685"/>
                </a:ext>
                <a:ext uri="{FF2B5EF4-FFF2-40B4-BE49-F238E27FC236}">
                  <a16:creationId xmlns:a16="http://schemas.microsoft.com/office/drawing/2014/main" id="{00000000-0008-0000-0100-0000B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6" name="Check Box 446" hidden="1">
              <a:extLst>
                <a:ext uri="{63B3BB69-23CF-44E3-9099-C40C66FF867C}">
                  <a14:compatExt spid="_x0000_s10686"/>
                </a:ext>
                <a:ext uri="{FF2B5EF4-FFF2-40B4-BE49-F238E27FC236}">
                  <a16:creationId xmlns:a16="http://schemas.microsoft.com/office/drawing/2014/main" id="{00000000-0008-0000-0100-0000B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7" name="Check Box 447" hidden="1">
              <a:extLst>
                <a:ext uri="{63B3BB69-23CF-44E3-9099-C40C66FF867C}">
                  <a14:compatExt spid="_x0000_s10687"/>
                </a:ext>
                <a:ext uri="{FF2B5EF4-FFF2-40B4-BE49-F238E27FC236}">
                  <a16:creationId xmlns:a16="http://schemas.microsoft.com/office/drawing/2014/main" id="{00000000-0008-0000-0100-0000B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8" name="Check Box 448" hidden="1">
              <a:extLst>
                <a:ext uri="{63B3BB69-23CF-44E3-9099-C40C66FF867C}">
                  <a14:compatExt spid="_x0000_s10688"/>
                </a:ext>
                <a:ext uri="{FF2B5EF4-FFF2-40B4-BE49-F238E27FC236}">
                  <a16:creationId xmlns:a16="http://schemas.microsoft.com/office/drawing/2014/main" id="{00000000-0008-0000-0100-0000C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9" name="Check Box 449" hidden="1">
              <a:extLst>
                <a:ext uri="{63B3BB69-23CF-44E3-9099-C40C66FF867C}">
                  <a14:compatExt spid="_x0000_s10689"/>
                </a:ext>
                <a:ext uri="{FF2B5EF4-FFF2-40B4-BE49-F238E27FC236}">
                  <a16:creationId xmlns:a16="http://schemas.microsoft.com/office/drawing/2014/main" id="{00000000-0008-0000-0100-0000C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0" name="Check Box 450" hidden="1">
              <a:extLst>
                <a:ext uri="{63B3BB69-23CF-44E3-9099-C40C66FF867C}">
                  <a14:compatExt spid="_x0000_s10690"/>
                </a:ext>
                <a:ext uri="{FF2B5EF4-FFF2-40B4-BE49-F238E27FC236}">
                  <a16:creationId xmlns:a16="http://schemas.microsoft.com/office/drawing/2014/main" id="{00000000-0008-0000-0100-0000C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1" name="Check Box 451" hidden="1">
              <a:extLst>
                <a:ext uri="{63B3BB69-23CF-44E3-9099-C40C66FF867C}">
                  <a14:compatExt spid="_x0000_s10691"/>
                </a:ext>
                <a:ext uri="{FF2B5EF4-FFF2-40B4-BE49-F238E27FC236}">
                  <a16:creationId xmlns:a16="http://schemas.microsoft.com/office/drawing/2014/main" id="{00000000-0008-0000-0100-0000C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2" name="Check Box 452" hidden="1">
              <a:extLst>
                <a:ext uri="{63B3BB69-23CF-44E3-9099-C40C66FF867C}">
                  <a14:compatExt spid="_x0000_s10692"/>
                </a:ext>
                <a:ext uri="{FF2B5EF4-FFF2-40B4-BE49-F238E27FC236}">
                  <a16:creationId xmlns:a16="http://schemas.microsoft.com/office/drawing/2014/main" id="{00000000-0008-0000-0100-0000C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3" name="Check Box 453" hidden="1">
              <a:extLst>
                <a:ext uri="{63B3BB69-23CF-44E3-9099-C40C66FF867C}">
                  <a14:compatExt spid="_x0000_s10693"/>
                </a:ext>
                <a:ext uri="{FF2B5EF4-FFF2-40B4-BE49-F238E27FC236}">
                  <a16:creationId xmlns:a16="http://schemas.microsoft.com/office/drawing/2014/main" id="{00000000-0008-0000-0100-0000C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4" name="Check Box 454" hidden="1">
              <a:extLst>
                <a:ext uri="{63B3BB69-23CF-44E3-9099-C40C66FF867C}">
                  <a14:compatExt spid="_x0000_s10694"/>
                </a:ext>
                <a:ext uri="{FF2B5EF4-FFF2-40B4-BE49-F238E27FC236}">
                  <a16:creationId xmlns:a16="http://schemas.microsoft.com/office/drawing/2014/main" id="{00000000-0008-0000-0100-0000C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5" name="Check Box 455" hidden="1">
              <a:extLst>
                <a:ext uri="{63B3BB69-23CF-44E3-9099-C40C66FF867C}">
                  <a14:compatExt spid="_x0000_s10695"/>
                </a:ext>
                <a:ext uri="{FF2B5EF4-FFF2-40B4-BE49-F238E27FC236}">
                  <a16:creationId xmlns:a16="http://schemas.microsoft.com/office/drawing/2014/main" id="{00000000-0008-0000-0100-0000C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6" name="Check Box 456" hidden="1">
              <a:extLst>
                <a:ext uri="{63B3BB69-23CF-44E3-9099-C40C66FF867C}">
                  <a14:compatExt spid="_x0000_s10696"/>
                </a:ext>
                <a:ext uri="{FF2B5EF4-FFF2-40B4-BE49-F238E27FC236}">
                  <a16:creationId xmlns:a16="http://schemas.microsoft.com/office/drawing/2014/main" id="{00000000-0008-0000-0100-0000C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7" name="Check Box 457" hidden="1">
              <a:extLst>
                <a:ext uri="{63B3BB69-23CF-44E3-9099-C40C66FF867C}">
                  <a14:compatExt spid="_x0000_s10697"/>
                </a:ext>
                <a:ext uri="{FF2B5EF4-FFF2-40B4-BE49-F238E27FC236}">
                  <a16:creationId xmlns:a16="http://schemas.microsoft.com/office/drawing/2014/main" id="{00000000-0008-0000-0100-0000C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8" name="Check Box 458" hidden="1">
              <a:extLst>
                <a:ext uri="{63B3BB69-23CF-44E3-9099-C40C66FF867C}">
                  <a14:compatExt spid="_x0000_s10698"/>
                </a:ext>
                <a:ext uri="{FF2B5EF4-FFF2-40B4-BE49-F238E27FC236}">
                  <a16:creationId xmlns:a16="http://schemas.microsoft.com/office/drawing/2014/main" id="{00000000-0008-0000-0100-0000C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9" name="Check Box 459" hidden="1">
              <a:extLst>
                <a:ext uri="{63B3BB69-23CF-44E3-9099-C40C66FF867C}">
                  <a14:compatExt spid="_x0000_s10699"/>
                </a:ext>
                <a:ext uri="{FF2B5EF4-FFF2-40B4-BE49-F238E27FC236}">
                  <a16:creationId xmlns:a16="http://schemas.microsoft.com/office/drawing/2014/main" id="{00000000-0008-0000-0100-0000C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0" name="Check Box 460" hidden="1">
              <a:extLst>
                <a:ext uri="{63B3BB69-23CF-44E3-9099-C40C66FF867C}">
                  <a14:compatExt spid="_x0000_s10700"/>
                </a:ext>
                <a:ext uri="{FF2B5EF4-FFF2-40B4-BE49-F238E27FC236}">
                  <a16:creationId xmlns:a16="http://schemas.microsoft.com/office/drawing/2014/main" id="{00000000-0008-0000-0100-0000C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1" name="Check Box 461" hidden="1">
              <a:extLst>
                <a:ext uri="{63B3BB69-23CF-44E3-9099-C40C66FF867C}">
                  <a14:compatExt spid="_x0000_s10701"/>
                </a:ext>
                <a:ext uri="{FF2B5EF4-FFF2-40B4-BE49-F238E27FC236}">
                  <a16:creationId xmlns:a16="http://schemas.microsoft.com/office/drawing/2014/main" id="{00000000-0008-0000-0100-0000C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2" name="Check Box 462" hidden="1">
              <a:extLst>
                <a:ext uri="{63B3BB69-23CF-44E3-9099-C40C66FF867C}">
                  <a14:compatExt spid="_x0000_s10702"/>
                </a:ext>
                <a:ext uri="{FF2B5EF4-FFF2-40B4-BE49-F238E27FC236}">
                  <a16:creationId xmlns:a16="http://schemas.microsoft.com/office/drawing/2014/main" id="{00000000-0008-0000-0100-0000C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3" name="Check Box 463" hidden="1">
              <a:extLst>
                <a:ext uri="{63B3BB69-23CF-44E3-9099-C40C66FF867C}">
                  <a14:compatExt spid="_x0000_s10703"/>
                </a:ext>
                <a:ext uri="{FF2B5EF4-FFF2-40B4-BE49-F238E27FC236}">
                  <a16:creationId xmlns:a16="http://schemas.microsoft.com/office/drawing/2014/main" id="{00000000-0008-0000-0100-0000C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4" name="Check Box 464" hidden="1">
              <a:extLst>
                <a:ext uri="{63B3BB69-23CF-44E3-9099-C40C66FF867C}">
                  <a14:compatExt spid="_x0000_s10704"/>
                </a:ext>
                <a:ext uri="{FF2B5EF4-FFF2-40B4-BE49-F238E27FC236}">
                  <a16:creationId xmlns:a16="http://schemas.microsoft.com/office/drawing/2014/main" id="{00000000-0008-0000-0100-0000D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5" name="Check Box 465" hidden="1">
              <a:extLst>
                <a:ext uri="{63B3BB69-23CF-44E3-9099-C40C66FF867C}">
                  <a14:compatExt spid="_x0000_s10705"/>
                </a:ext>
                <a:ext uri="{FF2B5EF4-FFF2-40B4-BE49-F238E27FC236}">
                  <a16:creationId xmlns:a16="http://schemas.microsoft.com/office/drawing/2014/main" id="{00000000-0008-0000-0100-0000D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6" name="Check Box 466" hidden="1">
              <a:extLst>
                <a:ext uri="{63B3BB69-23CF-44E3-9099-C40C66FF867C}">
                  <a14:compatExt spid="_x0000_s10706"/>
                </a:ext>
                <a:ext uri="{FF2B5EF4-FFF2-40B4-BE49-F238E27FC236}">
                  <a16:creationId xmlns:a16="http://schemas.microsoft.com/office/drawing/2014/main" id="{00000000-0008-0000-0100-0000D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7" name="Check Box 467" hidden="1">
              <a:extLst>
                <a:ext uri="{63B3BB69-23CF-44E3-9099-C40C66FF867C}">
                  <a14:compatExt spid="_x0000_s10707"/>
                </a:ext>
                <a:ext uri="{FF2B5EF4-FFF2-40B4-BE49-F238E27FC236}">
                  <a16:creationId xmlns:a16="http://schemas.microsoft.com/office/drawing/2014/main" id="{00000000-0008-0000-0100-0000D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8" name="Check Box 468" hidden="1">
              <a:extLst>
                <a:ext uri="{63B3BB69-23CF-44E3-9099-C40C66FF867C}">
                  <a14:compatExt spid="_x0000_s10708"/>
                </a:ext>
                <a:ext uri="{FF2B5EF4-FFF2-40B4-BE49-F238E27FC236}">
                  <a16:creationId xmlns:a16="http://schemas.microsoft.com/office/drawing/2014/main" id="{00000000-0008-0000-0100-0000D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9" name="Check Box 469" hidden="1">
              <a:extLst>
                <a:ext uri="{63B3BB69-23CF-44E3-9099-C40C66FF867C}">
                  <a14:compatExt spid="_x0000_s10709"/>
                </a:ext>
                <a:ext uri="{FF2B5EF4-FFF2-40B4-BE49-F238E27FC236}">
                  <a16:creationId xmlns:a16="http://schemas.microsoft.com/office/drawing/2014/main" id="{00000000-0008-0000-0100-0000D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10" name="Check Box 470" hidden="1">
              <a:extLst>
                <a:ext uri="{63B3BB69-23CF-44E3-9099-C40C66FF867C}">
                  <a14:compatExt spid="_x0000_s10710"/>
                </a:ext>
                <a:ext uri="{FF2B5EF4-FFF2-40B4-BE49-F238E27FC236}">
                  <a16:creationId xmlns:a16="http://schemas.microsoft.com/office/drawing/2014/main" id="{00000000-0008-0000-0100-0000D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22</xdr:row>
          <xdr:rowOff>0</xdr:rowOff>
        </xdr:from>
        <xdr:to>
          <xdr:col>1</xdr:col>
          <xdr:colOff>600075</xdr:colOff>
          <xdr:row>23</xdr:row>
          <xdr:rowOff>28575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21</xdr:row>
          <xdr:rowOff>0</xdr:rowOff>
        </xdr:from>
        <xdr:to>
          <xdr:col>1</xdr:col>
          <xdr:colOff>600075</xdr:colOff>
          <xdr:row>22</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31</xdr:row>
          <xdr:rowOff>0</xdr:rowOff>
        </xdr:from>
        <xdr:to>
          <xdr:col>1</xdr:col>
          <xdr:colOff>600075</xdr:colOff>
          <xdr:row>32</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0</xdr:rowOff>
        </xdr:from>
        <xdr:to>
          <xdr:col>1</xdr:col>
          <xdr:colOff>600075</xdr:colOff>
          <xdr:row>31</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38</xdr:row>
          <xdr:rowOff>0</xdr:rowOff>
        </xdr:from>
        <xdr:to>
          <xdr:col>1</xdr:col>
          <xdr:colOff>600075</xdr:colOff>
          <xdr:row>39</xdr:row>
          <xdr:rowOff>28575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37</xdr:row>
          <xdr:rowOff>0</xdr:rowOff>
        </xdr:from>
        <xdr:to>
          <xdr:col>1</xdr:col>
          <xdr:colOff>600075</xdr:colOff>
          <xdr:row>38</xdr:row>
          <xdr:rowOff>28575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63</xdr:row>
          <xdr:rowOff>28575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66</xdr:row>
          <xdr:rowOff>219075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9525</xdr:rowOff>
        </xdr:from>
        <xdr:to>
          <xdr:col>1</xdr:col>
          <xdr:colOff>600075</xdr:colOff>
          <xdr:row>67</xdr:row>
          <xdr:rowOff>228600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71</xdr:row>
          <xdr:rowOff>0</xdr:rowOff>
        </xdr:from>
        <xdr:to>
          <xdr:col>1</xdr:col>
          <xdr:colOff>600075</xdr:colOff>
          <xdr:row>71</xdr:row>
          <xdr:rowOff>219075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72</xdr:row>
          <xdr:rowOff>9525</xdr:rowOff>
        </xdr:from>
        <xdr:to>
          <xdr:col>1</xdr:col>
          <xdr:colOff>600075</xdr:colOff>
          <xdr:row>72</xdr:row>
          <xdr:rowOff>228600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85</xdr:row>
          <xdr:rowOff>0</xdr:rowOff>
        </xdr:from>
        <xdr:to>
          <xdr:col>1</xdr:col>
          <xdr:colOff>600075</xdr:colOff>
          <xdr:row>86</xdr:row>
          <xdr:rowOff>28575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84</xdr:row>
          <xdr:rowOff>0</xdr:rowOff>
        </xdr:from>
        <xdr:to>
          <xdr:col>1</xdr:col>
          <xdr:colOff>600075</xdr:colOff>
          <xdr:row>85</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86</xdr:row>
          <xdr:rowOff>0</xdr:rowOff>
        </xdr:from>
        <xdr:to>
          <xdr:col>1</xdr:col>
          <xdr:colOff>600075</xdr:colOff>
          <xdr:row>87</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87</xdr:row>
          <xdr:rowOff>0</xdr:rowOff>
        </xdr:from>
        <xdr:to>
          <xdr:col>1</xdr:col>
          <xdr:colOff>600075</xdr:colOff>
          <xdr:row>88</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93</xdr:row>
          <xdr:rowOff>0</xdr:rowOff>
        </xdr:from>
        <xdr:to>
          <xdr:col>1</xdr:col>
          <xdr:colOff>600075</xdr:colOff>
          <xdr:row>94</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94</xdr:row>
          <xdr:rowOff>0</xdr:rowOff>
        </xdr:from>
        <xdr:to>
          <xdr:col>1</xdr:col>
          <xdr:colOff>600075</xdr:colOff>
          <xdr:row>95</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95</xdr:row>
          <xdr:rowOff>0</xdr:rowOff>
        </xdr:from>
        <xdr:to>
          <xdr:col>1</xdr:col>
          <xdr:colOff>600075</xdr:colOff>
          <xdr:row>96</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28575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28575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106</xdr:row>
          <xdr:rowOff>0</xdr:rowOff>
        </xdr:from>
        <xdr:to>
          <xdr:col>1</xdr:col>
          <xdr:colOff>600075</xdr:colOff>
          <xdr:row>107</xdr:row>
          <xdr:rowOff>28575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107</xdr:row>
          <xdr:rowOff>0</xdr:rowOff>
        </xdr:from>
        <xdr:to>
          <xdr:col>1</xdr:col>
          <xdr:colOff>600075</xdr:colOff>
          <xdr:row>108</xdr:row>
          <xdr:rowOff>28575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114</xdr:row>
          <xdr:rowOff>0</xdr:rowOff>
        </xdr:from>
        <xdr:to>
          <xdr:col>1</xdr:col>
          <xdr:colOff>600075</xdr:colOff>
          <xdr:row>115</xdr:row>
          <xdr:rowOff>28575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113</xdr:row>
          <xdr:rowOff>0</xdr:rowOff>
        </xdr:from>
        <xdr:to>
          <xdr:col>1</xdr:col>
          <xdr:colOff>600075</xdr:colOff>
          <xdr:row>114</xdr:row>
          <xdr:rowOff>28575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115</xdr:row>
          <xdr:rowOff>0</xdr:rowOff>
        </xdr:from>
        <xdr:to>
          <xdr:col>1</xdr:col>
          <xdr:colOff>600075</xdr:colOff>
          <xdr:row>116</xdr:row>
          <xdr:rowOff>28575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122</xdr:row>
          <xdr:rowOff>0</xdr:rowOff>
        </xdr:from>
        <xdr:to>
          <xdr:col>1</xdr:col>
          <xdr:colOff>600075</xdr:colOff>
          <xdr:row>123</xdr:row>
          <xdr:rowOff>28575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121</xdr:row>
          <xdr:rowOff>0</xdr:rowOff>
        </xdr:from>
        <xdr:to>
          <xdr:col>1</xdr:col>
          <xdr:colOff>600075</xdr:colOff>
          <xdr:row>122</xdr:row>
          <xdr:rowOff>28575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123</xdr:row>
          <xdr:rowOff>0</xdr:rowOff>
        </xdr:from>
        <xdr:to>
          <xdr:col>1</xdr:col>
          <xdr:colOff>600075</xdr:colOff>
          <xdr:row>124</xdr:row>
          <xdr:rowOff>28575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132</xdr:row>
          <xdr:rowOff>0</xdr:rowOff>
        </xdr:from>
        <xdr:to>
          <xdr:col>1</xdr:col>
          <xdr:colOff>600075</xdr:colOff>
          <xdr:row>133</xdr:row>
          <xdr:rowOff>28575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131</xdr:row>
          <xdr:rowOff>0</xdr:rowOff>
        </xdr:from>
        <xdr:to>
          <xdr:col>1</xdr:col>
          <xdr:colOff>600075</xdr:colOff>
          <xdr:row>132</xdr:row>
          <xdr:rowOff>28575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137</xdr:row>
          <xdr:rowOff>0</xdr:rowOff>
        </xdr:from>
        <xdr:to>
          <xdr:col>1</xdr:col>
          <xdr:colOff>600075</xdr:colOff>
          <xdr:row>138</xdr:row>
          <xdr:rowOff>28575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143</xdr:row>
          <xdr:rowOff>0</xdr:rowOff>
        </xdr:from>
        <xdr:to>
          <xdr:col>1</xdr:col>
          <xdr:colOff>600075</xdr:colOff>
          <xdr:row>144</xdr:row>
          <xdr:rowOff>28575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142</xdr:row>
          <xdr:rowOff>0</xdr:rowOff>
        </xdr:from>
        <xdr:to>
          <xdr:col>1</xdr:col>
          <xdr:colOff>600075</xdr:colOff>
          <xdr:row>143</xdr:row>
          <xdr:rowOff>28575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144</xdr:row>
          <xdr:rowOff>0</xdr:rowOff>
        </xdr:from>
        <xdr:to>
          <xdr:col>1</xdr:col>
          <xdr:colOff>600075</xdr:colOff>
          <xdr:row>145</xdr:row>
          <xdr:rowOff>28575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150</xdr:row>
          <xdr:rowOff>0</xdr:rowOff>
        </xdr:from>
        <xdr:to>
          <xdr:col>1</xdr:col>
          <xdr:colOff>600075</xdr:colOff>
          <xdr:row>151</xdr:row>
          <xdr:rowOff>28575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151</xdr:row>
          <xdr:rowOff>0</xdr:rowOff>
        </xdr:from>
        <xdr:to>
          <xdr:col>1</xdr:col>
          <xdr:colOff>600075</xdr:colOff>
          <xdr:row>152</xdr:row>
          <xdr:rowOff>28575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171</xdr:row>
          <xdr:rowOff>47625</xdr:rowOff>
        </xdr:from>
        <xdr:to>
          <xdr:col>5</xdr:col>
          <xdr:colOff>504825</xdr:colOff>
          <xdr:row>172</xdr:row>
          <xdr:rowOff>104775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171</xdr:row>
          <xdr:rowOff>47625</xdr:rowOff>
        </xdr:from>
        <xdr:to>
          <xdr:col>6</xdr:col>
          <xdr:colOff>504825</xdr:colOff>
          <xdr:row>172</xdr:row>
          <xdr:rowOff>104775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171</xdr:row>
          <xdr:rowOff>47625</xdr:rowOff>
        </xdr:from>
        <xdr:to>
          <xdr:col>7</xdr:col>
          <xdr:colOff>504825</xdr:colOff>
          <xdr:row>172</xdr:row>
          <xdr:rowOff>104775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171</xdr:row>
          <xdr:rowOff>47625</xdr:rowOff>
        </xdr:from>
        <xdr:to>
          <xdr:col>8</xdr:col>
          <xdr:colOff>504825</xdr:colOff>
          <xdr:row>172</xdr:row>
          <xdr:rowOff>104775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180</xdr:row>
          <xdr:rowOff>47625</xdr:rowOff>
        </xdr:from>
        <xdr:to>
          <xdr:col>5</xdr:col>
          <xdr:colOff>504825</xdr:colOff>
          <xdr:row>181</xdr:row>
          <xdr:rowOff>104775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180</xdr:row>
          <xdr:rowOff>47625</xdr:rowOff>
        </xdr:from>
        <xdr:to>
          <xdr:col>6</xdr:col>
          <xdr:colOff>504825</xdr:colOff>
          <xdr:row>181</xdr:row>
          <xdr:rowOff>104775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180</xdr:row>
          <xdr:rowOff>47625</xdr:rowOff>
        </xdr:from>
        <xdr:to>
          <xdr:col>7</xdr:col>
          <xdr:colOff>504825</xdr:colOff>
          <xdr:row>181</xdr:row>
          <xdr:rowOff>104775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180</xdr:row>
          <xdr:rowOff>47625</xdr:rowOff>
        </xdr:from>
        <xdr:to>
          <xdr:col>8</xdr:col>
          <xdr:colOff>504825</xdr:colOff>
          <xdr:row>181</xdr:row>
          <xdr:rowOff>104775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189</xdr:row>
          <xdr:rowOff>47625</xdr:rowOff>
        </xdr:from>
        <xdr:to>
          <xdr:col>5</xdr:col>
          <xdr:colOff>504825</xdr:colOff>
          <xdr:row>190</xdr:row>
          <xdr:rowOff>104775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189</xdr:row>
          <xdr:rowOff>47625</xdr:rowOff>
        </xdr:from>
        <xdr:to>
          <xdr:col>6</xdr:col>
          <xdr:colOff>504825</xdr:colOff>
          <xdr:row>190</xdr:row>
          <xdr:rowOff>104775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189</xdr:row>
          <xdr:rowOff>47625</xdr:rowOff>
        </xdr:from>
        <xdr:to>
          <xdr:col>7</xdr:col>
          <xdr:colOff>504825</xdr:colOff>
          <xdr:row>190</xdr:row>
          <xdr:rowOff>104775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189</xdr:row>
          <xdr:rowOff>47625</xdr:rowOff>
        </xdr:from>
        <xdr:to>
          <xdr:col>8</xdr:col>
          <xdr:colOff>504825</xdr:colOff>
          <xdr:row>190</xdr:row>
          <xdr:rowOff>104775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198</xdr:row>
          <xdr:rowOff>47625</xdr:rowOff>
        </xdr:from>
        <xdr:to>
          <xdr:col>5</xdr:col>
          <xdr:colOff>504825</xdr:colOff>
          <xdr:row>199</xdr:row>
          <xdr:rowOff>104775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198</xdr:row>
          <xdr:rowOff>47625</xdr:rowOff>
        </xdr:from>
        <xdr:to>
          <xdr:col>6</xdr:col>
          <xdr:colOff>504825</xdr:colOff>
          <xdr:row>199</xdr:row>
          <xdr:rowOff>104775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198</xdr:row>
          <xdr:rowOff>47625</xdr:rowOff>
        </xdr:from>
        <xdr:to>
          <xdr:col>7</xdr:col>
          <xdr:colOff>504825</xdr:colOff>
          <xdr:row>199</xdr:row>
          <xdr:rowOff>104775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198</xdr:row>
          <xdr:rowOff>47625</xdr:rowOff>
        </xdr:from>
        <xdr:to>
          <xdr:col>8</xdr:col>
          <xdr:colOff>504825</xdr:colOff>
          <xdr:row>199</xdr:row>
          <xdr:rowOff>104775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207</xdr:row>
          <xdr:rowOff>47625</xdr:rowOff>
        </xdr:from>
        <xdr:to>
          <xdr:col>5</xdr:col>
          <xdr:colOff>504825</xdr:colOff>
          <xdr:row>208</xdr:row>
          <xdr:rowOff>104775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207</xdr:row>
          <xdr:rowOff>47625</xdr:rowOff>
        </xdr:from>
        <xdr:to>
          <xdr:col>6</xdr:col>
          <xdr:colOff>504825</xdr:colOff>
          <xdr:row>208</xdr:row>
          <xdr:rowOff>104775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207</xdr:row>
          <xdr:rowOff>47625</xdr:rowOff>
        </xdr:from>
        <xdr:to>
          <xdr:col>7</xdr:col>
          <xdr:colOff>504825</xdr:colOff>
          <xdr:row>208</xdr:row>
          <xdr:rowOff>104775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207</xdr:row>
          <xdr:rowOff>47625</xdr:rowOff>
        </xdr:from>
        <xdr:to>
          <xdr:col>8</xdr:col>
          <xdr:colOff>504825</xdr:colOff>
          <xdr:row>208</xdr:row>
          <xdr:rowOff>104775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315</xdr:row>
          <xdr:rowOff>142875</xdr:rowOff>
        </xdr:from>
        <xdr:to>
          <xdr:col>8</xdr:col>
          <xdr:colOff>561975</xdr:colOff>
          <xdr:row>367</xdr:row>
          <xdr:rowOff>19050</xdr:rowOff>
        </xdr:to>
        <xdr:sp macro="" textlink="">
          <xdr:nvSpPr>
            <xdr:cNvPr id="12353" name="Object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216</xdr:row>
          <xdr:rowOff>47625</xdr:rowOff>
        </xdr:from>
        <xdr:to>
          <xdr:col>5</xdr:col>
          <xdr:colOff>504825</xdr:colOff>
          <xdr:row>217</xdr:row>
          <xdr:rowOff>104775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216</xdr:row>
          <xdr:rowOff>47625</xdr:rowOff>
        </xdr:from>
        <xdr:to>
          <xdr:col>6</xdr:col>
          <xdr:colOff>504825</xdr:colOff>
          <xdr:row>217</xdr:row>
          <xdr:rowOff>104775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216</xdr:row>
          <xdr:rowOff>47625</xdr:rowOff>
        </xdr:from>
        <xdr:to>
          <xdr:col>7</xdr:col>
          <xdr:colOff>504825</xdr:colOff>
          <xdr:row>217</xdr:row>
          <xdr:rowOff>104775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216</xdr:row>
          <xdr:rowOff>47625</xdr:rowOff>
        </xdr:from>
        <xdr:to>
          <xdr:col>8</xdr:col>
          <xdr:colOff>504825</xdr:colOff>
          <xdr:row>217</xdr:row>
          <xdr:rowOff>104775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225</xdr:row>
          <xdr:rowOff>47625</xdr:rowOff>
        </xdr:from>
        <xdr:to>
          <xdr:col>5</xdr:col>
          <xdr:colOff>504825</xdr:colOff>
          <xdr:row>226</xdr:row>
          <xdr:rowOff>104775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225</xdr:row>
          <xdr:rowOff>47625</xdr:rowOff>
        </xdr:from>
        <xdr:to>
          <xdr:col>6</xdr:col>
          <xdr:colOff>504825</xdr:colOff>
          <xdr:row>226</xdr:row>
          <xdr:rowOff>104775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225</xdr:row>
          <xdr:rowOff>47625</xdr:rowOff>
        </xdr:from>
        <xdr:to>
          <xdr:col>7</xdr:col>
          <xdr:colOff>504825</xdr:colOff>
          <xdr:row>226</xdr:row>
          <xdr:rowOff>104775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225</xdr:row>
          <xdr:rowOff>47625</xdr:rowOff>
        </xdr:from>
        <xdr:to>
          <xdr:col>8</xdr:col>
          <xdr:colOff>504825</xdr:colOff>
          <xdr:row>226</xdr:row>
          <xdr:rowOff>104775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234</xdr:row>
          <xdr:rowOff>47625</xdr:rowOff>
        </xdr:from>
        <xdr:to>
          <xdr:col>5</xdr:col>
          <xdr:colOff>504825</xdr:colOff>
          <xdr:row>235</xdr:row>
          <xdr:rowOff>104775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234</xdr:row>
          <xdr:rowOff>47625</xdr:rowOff>
        </xdr:from>
        <xdr:to>
          <xdr:col>6</xdr:col>
          <xdr:colOff>504825</xdr:colOff>
          <xdr:row>235</xdr:row>
          <xdr:rowOff>104775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234</xdr:row>
          <xdr:rowOff>47625</xdr:rowOff>
        </xdr:from>
        <xdr:to>
          <xdr:col>7</xdr:col>
          <xdr:colOff>504825</xdr:colOff>
          <xdr:row>235</xdr:row>
          <xdr:rowOff>104775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234</xdr:row>
          <xdr:rowOff>47625</xdr:rowOff>
        </xdr:from>
        <xdr:to>
          <xdr:col>8</xdr:col>
          <xdr:colOff>504825</xdr:colOff>
          <xdr:row>235</xdr:row>
          <xdr:rowOff>104775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243</xdr:row>
          <xdr:rowOff>47625</xdr:rowOff>
        </xdr:from>
        <xdr:to>
          <xdr:col>5</xdr:col>
          <xdr:colOff>504825</xdr:colOff>
          <xdr:row>244</xdr:row>
          <xdr:rowOff>104775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243</xdr:row>
          <xdr:rowOff>47625</xdr:rowOff>
        </xdr:from>
        <xdr:to>
          <xdr:col>6</xdr:col>
          <xdr:colOff>504825</xdr:colOff>
          <xdr:row>244</xdr:row>
          <xdr:rowOff>104775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243</xdr:row>
          <xdr:rowOff>47625</xdr:rowOff>
        </xdr:from>
        <xdr:to>
          <xdr:col>7</xdr:col>
          <xdr:colOff>504825</xdr:colOff>
          <xdr:row>244</xdr:row>
          <xdr:rowOff>104775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243</xdr:row>
          <xdr:rowOff>47625</xdr:rowOff>
        </xdr:from>
        <xdr:to>
          <xdr:col>8</xdr:col>
          <xdr:colOff>504825</xdr:colOff>
          <xdr:row>244</xdr:row>
          <xdr:rowOff>104775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252</xdr:row>
          <xdr:rowOff>47625</xdr:rowOff>
        </xdr:from>
        <xdr:to>
          <xdr:col>5</xdr:col>
          <xdr:colOff>504825</xdr:colOff>
          <xdr:row>253</xdr:row>
          <xdr:rowOff>104775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252</xdr:row>
          <xdr:rowOff>47625</xdr:rowOff>
        </xdr:from>
        <xdr:to>
          <xdr:col>6</xdr:col>
          <xdr:colOff>504825</xdr:colOff>
          <xdr:row>253</xdr:row>
          <xdr:rowOff>104775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252</xdr:row>
          <xdr:rowOff>47625</xdr:rowOff>
        </xdr:from>
        <xdr:to>
          <xdr:col>7</xdr:col>
          <xdr:colOff>504825</xdr:colOff>
          <xdr:row>253</xdr:row>
          <xdr:rowOff>104775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252</xdr:row>
          <xdr:rowOff>47625</xdr:rowOff>
        </xdr:from>
        <xdr:to>
          <xdr:col>8</xdr:col>
          <xdr:colOff>504825</xdr:colOff>
          <xdr:row>253</xdr:row>
          <xdr:rowOff>104775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261</xdr:row>
          <xdr:rowOff>47625</xdr:rowOff>
        </xdr:from>
        <xdr:to>
          <xdr:col>5</xdr:col>
          <xdr:colOff>504825</xdr:colOff>
          <xdr:row>262</xdr:row>
          <xdr:rowOff>104775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261</xdr:row>
          <xdr:rowOff>47625</xdr:rowOff>
        </xdr:from>
        <xdr:to>
          <xdr:col>6</xdr:col>
          <xdr:colOff>504825</xdr:colOff>
          <xdr:row>262</xdr:row>
          <xdr:rowOff>104775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261</xdr:row>
          <xdr:rowOff>47625</xdr:rowOff>
        </xdr:from>
        <xdr:to>
          <xdr:col>7</xdr:col>
          <xdr:colOff>504825</xdr:colOff>
          <xdr:row>262</xdr:row>
          <xdr:rowOff>104775</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261</xdr:row>
          <xdr:rowOff>47625</xdr:rowOff>
        </xdr:from>
        <xdr:to>
          <xdr:col>8</xdr:col>
          <xdr:colOff>504825</xdr:colOff>
          <xdr:row>262</xdr:row>
          <xdr:rowOff>104775</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270</xdr:row>
          <xdr:rowOff>47625</xdr:rowOff>
        </xdr:from>
        <xdr:to>
          <xdr:col>5</xdr:col>
          <xdr:colOff>504825</xdr:colOff>
          <xdr:row>271</xdr:row>
          <xdr:rowOff>104775</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270</xdr:row>
          <xdr:rowOff>47625</xdr:rowOff>
        </xdr:from>
        <xdr:to>
          <xdr:col>6</xdr:col>
          <xdr:colOff>504825</xdr:colOff>
          <xdr:row>271</xdr:row>
          <xdr:rowOff>104775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270</xdr:row>
          <xdr:rowOff>47625</xdr:rowOff>
        </xdr:from>
        <xdr:to>
          <xdr:col>7</xdr:col>
          <xdr:colOff>504825</xdr:colOff>
          <xdr:row>271</xdr:row>
          <xdr:rowOff>104775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270</xdr:row>
          <xdr:rowOff>47625</xdr:rowOff>
        </xdr:from>
        <xdr:to>
          <xdr:col>8</xdr:col>
          <xdr:colOff>504825</xdr:colOff>
          <xdr:row>271</xdr:row>
          <xdr:rowOff>104775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279</xdr:row>
          <xdr:rowOff>47625</xdr:rowOff>
        </xdr:from>
        <xdr:to>
          <xdr:col>5</xdr:col>
          <xdr:colOff>504825</xdr:colOff>
          <xdr:row>280</xdr:row>
          <xdr:rowOff>104775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279</xdr:row>
          <xdr:rowOff>47625</xdr:rowOff>
        </xdr:from>
        <xdr:to>
          <xdr:col>6</xdr:col>
          <xdr:colOff>504825</xdr:colOff>
          <xdr:row>280</xdr:row>
          <xdr:rowOff>104775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279</xdr:row>
          <xdr:rowOff>47625</xdr:rowOff>
        </xdr:from>
        <xdr:to>
          <xdr:col>7</xdr:col>
          <xdr:colOff>504825</xdr:colOff>
          <xdr:row>280</xdr:row>
          <xdr:rowOff>104775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279</xdr:row>
          <xdr:rowOff>47625</xdr:rowOff>
        </xdr:from>
        <xdr:to>
          <xdr:col>8</xdr:col>
          <xdr:colOff>504825</xdr:colOff>
          <xdr:row>280</xdr:row>
          <xdr:rowOff>104775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288</xdr:row>
          <xdr:rowOff>47625</xdr:rowOff>
        </xdr:from>
        <xdr:to>
          <xdr:col>5</xdr:col>
          <xdr:colOff>504825</xdr:colOff>
          <xdr:row>289</xdr:row>
          <xdr:rowOff>104775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288</xdr:row>
          <xdr:rowOff>47625</xdr:rowOff>
        </xdr:from>
        <xdr:to>
          <xdr:col>6</xdr:col>
          <xdr:colOff>504825</xdr:colOff>
          <xdr:row>289</xdr:row>
          <xdr:rowOff>104775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288</xdr:row>
          <xdr:rowOff>47625</xdr:rowOff>
        </xdr:from>
        <xdr:to>
          <xdr:col>7</xdr:col>
          <xdr:colOff>504825</xdr:colOff>
          <xdr:row>289</xdr:row>
          <xdr:rowOff>104775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288</xdr:row>
          <xdr:rowOff>47625</xdr:rowOff>
        </xdr:from>
        <xdr:to>
          <xdr:col>8</xdr:col>
          <xdr:colOff>504825</xdr:colOff>
          <xdr:row>289</xdr:row>
          <xdr:rowOff>104775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297</xdr:row>
          <xdr:rowOff>47625</xdr:rowOff>
        </xdr:from>
        <xdr:to>
          <xdr:col>5</xdr:col>
          <xdr:colOff>504825</xdr:colOff>
          <xdr:row>298</xdr:row>
          <xdr:rowOff>104775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297</xdr:row>
          <xdr:rowOff>47625</xdr:rowOff>
        </xdr:from>
        <xdr:to>
          <xdr:col>6</xdr:col>
          <xdr:colOff>504825</xdr:colOff>
          <xdr:row>298</xdr:row>
          <xdr:rowOff>104775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297</xdr:row>
          <xdr:rowOff>47625</xdr:rowOff>
        </xdr:from>
        <xdr:to>
          <xdr:col>7</xdr:col>
          <xdr:colOff>504825</xdr:colOff>
          <xdr:row>298</xdr:row>
          <xdr:rowOff>104775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297</xdr:row>
          <xdr:rowOff>47625</xdr:rowOff>
        </xdr:from>
        <xdr:to>
          <xdr:col>8</xdr:col>
          <xdr:colOff>504825</xdr:colOff>
          <xdr:row>298</xdr:row>
          <xdr:rowOff>104775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306</xdr:row>
          <xdr:rowOff>47625</xdr:rowOff>
        </xdr:from>
        <xdr:to>
          <xdr:col>5</xdr:col>
          <xdr:colOff>504825</xdr:colOff>
          <xdr:row>307</xdr:row>
          <xdr:rowOff>104775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306</xdr:row>
          <xdr:rowOff>47625</xdr:rowOff>
        </xdr:from>
        <xdr:to>
          <xdr:col>6</xdr:col>
          <xdr:colOff>504825</xdr:colOff>
          <xdr:row>307</xdr:row>
          <xdr:rowOff>104775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306</xdr:row>
          <xdr:rowOff>47625</xdr:rowOff>
        </xdr:from>
        <xdr:to>
          <xdr:col>7</xdr:col>
          <xdr:colOff>504825</xdr:colOff>
          <xdr:row>307</xdr:row>
          <xdr:rowOff>104775</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306</xdr:row>
          <xdr:rowOff>47625</xdr:rowOff>
        </xdr:from>
        <xdr:to>
          <xdr:col>8</xdr:col>
          <xdr:colOff>504825</xdr:colOff>
          <xdr:row>307</xdr:row>
          <xdr:rowOff>104775</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22</xdr:row>
          <xdr:rowOff>0</xdr:rowOff>
        </xdr:from>
        <xdr:to>
          <xdr:col>1</xdr:col>
          <xdr:colOff>600075</xdr:colOff>
          <xdr:row>23</xdr:row>
          <xdr:rowOff>57150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4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21</xdr:row>
          <xdr:rowOff>0</xdr:rowOff>
        </xdr:from>
        <xdr:to>
          <xdr:col>1</xdr:col>
          <xdr:colOff>600075</xdr:colOff>
          <xdr:row>22</xdr:row>
          <xdr:rowOff>57150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4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31</xdr:row>
          <xdr:rowOff>0</xdr:rowOff>
        </xdr:from>
        <xdr:to>
          <xdr:col>1</xdr:col>
          <xdr:colOff>600075</xdr:colOff>
          <xdr:row>32</xdr:row>
          <xdr:rowOff>57150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4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0</xdr:rowOff>
        </xdr:from>
        <xdr:to>
          <xdr:col>1</xdr:col>
          <xdr:colOff>600075</xdr:colOff>
          <xdr:row>31</xdr:row>
          <xdr:rowOff>57150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4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38</xdr:row>
          <xdr:rowOff>0</xdr:rowOff>
        </xdr:from>
        <xdr:to>
          <xdr:col>1</xdr:col>
          <xdr:colOff>600075</xdr:colOff>
          <xdr:row>39</xdr:row>
          <xdr:rowOff>57150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4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37</xdr:row>
          <xdr:rowOff>0</xdr:rowOff>
        </xdr:from>
        <xdr:to>
          <xdr:col>1</xdr:col>
          <xdr:colOff>600075</xdr:colOff>
          <xdr:row>38</xdr:row>
          <xdr:rowOff>57150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4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57150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4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57150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4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57150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4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57150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4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57150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4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57150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4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57150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4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57150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4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63</xdr:row>
          <xdr:rowOff>57150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4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57150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4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9525</xdr:rowOff>
        </xdr:from>
        <xdr:to>
          <xdr:col>1</xdr:col>
          <xdr:colOff>600075</xdr:colOff>
          <xdr:row>68</xdr:row>
          <xdr:rowOff>66675</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4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71</xdr:row>
          <xdr:rowOff>0</xdr:rowOff>
        </xdr:from>
        <xdr:to>
          <xdr:col>1</xdr:col>
          <xdr:colOff>600075</xdr:colOff>
          <xdr:row>72</xdr:row>
          <xdr:rowOff>57150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4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72</xdr:row>
          <xdr:rowOff>9525</xdr:rowOff>
        </xdr:from>
        <xdr:to>
          <xdr:col>1</xdr:col>
          <xdr:colOff>600075</xdr:colOff>
          <xdr:row>73</xdr:row>
          <xdr:rowOff>66675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4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85</xdr:row>
          <xdr:rowOff>0</xdr:rowOff>
        </xdr:from>
        <xdr:to>
          <xdr:col>1</xdr:col>
          <xdr:colOff>600075</xdr:colOff>
          <xdr:row>86</xdr:row>
          <xdr:rowOff>57150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4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84</xdr:row>
          <xdr:rowOff>0</xdr:rowOff>
        </xdr:from>
        <xdr:to>
          <xdr:col>1</xdr:col>
          <xdr:colOff>600075</xdr:colOff>
          <xdr:row>85</xdr:row>
          <xdr:rowOff>57150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4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86</xdr:row>
          <xdr:rowOff>0</xdr:rowOff>
        </xdr:from>
        <xdr:to>
          <xdr:col>1</xdr:col>
          <xdr:colOff>600075</xdr:colOff>
          <xdr:row>87</xdr:row>
          <xdr:rowOff>57150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4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87</xdr:row>
          <xdr:rowOff>0</xdr:rowOff>
        </xdr:from>
        <xdr:to>
          <xdr:col>1</xdr:col>
          <xdr:colOff>600075</xdr:colOff>
          <xdr:row>88</xdr:row>
          <xdr:rowOff>57150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4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93</xdr:row>
          <xdr:rowOff>0</xdr:rowOff>
        </xdr:from>
        <xdr:to>
          <xdr:col>1</xdr:col>
          <xdr:colOff>600075</xdr:colOff>
          <xdr:row>94</xdr:row>
          <xdr:rowOff>57150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4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94</xdr:row>
          <xdr:rowOff>0</xdr:rowOff>
        </xdr:from>
        <xdr:to>
          <xdr:col>1</xdr:col>
          <xdr:colOff>600075</xdr:colOff>
          <xdr:row>95</xdr:row>
          <xdr:rowOff>57150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4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95</xdr:row>
          <xdr:rowOff>0</xdr:rowOff>
        </xdr:from>
        <xdr:to>
          <xdr:col>1</xdr:col>
          <xdr:colOff>600075</xdr:colOff>
          <xdr:row>96</xdr:row>
          <xdr:rowOff>57150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4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57150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4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57150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4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106</xdr:row>
          <xdr:rowOff>0</xdr:rowOff>
        </xdr:from>
        <xdr:to>
          <xdr:col>1</xdr:col>
          <xdr:colOff>600075</xdr:colOff>
          <xdr:row>107</xdr:row>
          <xdr:rowOff>57150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4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107</xdr:row>
          <xdr:rowOff>0</xdr:rowOff>
        </xdr:from>
        <xdr:to>
          <xdr:col>1</xdr:col>
          <xdr:colOff>600075</xdr:colOff>
          <xdr:row>108</xdr:row>
          <xdr:rowOff>57150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4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114</xdr:row>
          <xdr:rowOff>0</xdr:rowOff>
        </xdr:from>
        <xdr:to>
          <xdr:col>1</xdr:col>
          <xdr:colOff>600075</xdr:colOff>
          <xdr:row>115</xdr:row>
          <xdr:rowOff>57150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4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113</xdr:row>
          <xdr:rowOff>0</xdr:rowOff>
        </xdr:from>
        <xdr:to>
          <xdr:col>1</xdr:col>
          <xdr:colOff>600075</xdr:colOff>
          <xdr:row>114</xdr:row>
          <xdr:rowOff>57150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4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115</xdr:row>
          <xdr:rowOff>0</xdr:rowOff>
        </xdr:from>
        <xdr:to>
          <xdr:col>1</xdr:col>
          <xdr:colOff>600075</xdr:colOff>
          <xdr:row>116</xdr:row>
          <xdr:rowOff>57150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4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122</xdr:row>
          <xdr:rowOff>0</xdr:rowOff>
        </xdr:from>
        <xdr:to>
          <xdr:col>1</xdr:col>
          <xdr:colOff>600075</xdr:colOff>
          <xdr:row>123</xdr:row>
          <xdr:rowOff>57150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4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121</xdr:row>
          <xdr:rowOff>0</xdr:rowOff>
        </xdr:from>
        <xdr:to>
          <xdr:col>1</xdr:col>
          <xdr:colOff>600075</xdr:colOff>
          <xdr:row>122</xdr:row>
          <xdr:rowOff>57150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4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123</xdr:row>
          <xdr:rowOff>0</xdr:rowOff>
        </xdr:from>
        <xdr:to>
          <xdr:col>1</xdr:col>
          <xdr:colOff>600075</xdr:colOff>
          <xdr:row>124</xdr:row>
          <xdr:rowOff>57150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4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132</xdr:row>
          <xdr:rowOff>0</xdr:rowOff>
        </xdr:from>
        <xdr:to>
          <xdr:col>1</xdr:col>
          <xdr:colOff>600075</xdr:colOff>
          <xdr:row>133</xdr:row>
          <xdr:rowOff>57150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400-00002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131</xdr:row>
          <xdr:rowOff>0</xdr:rowOff>
        </xdr:from>
        <xdr:to>
          <xdr:col>1</xdr:col>
          <xdr:colOff>600075</xdr:colOff>
          <xdr:row>132</xdr:row>
          <xdr:rowOff>57150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400-00002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137</xdr:row>
          <xdr:rowOff>0</xdr:rowOff>
        </xdr:from>
        <xdr:to>
          <xdr:col>1</xdr:col>
          <xdr:colOff>600075</xdr:colOff>
          <xdr:row>138</xdr:row>
          <xdr:rowOff>57150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400-00002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143</xdr:row>
          <xdr:rowOff>0</xdr:rowOff>
        </xdr:from>
        <xdr:to>
          <xdr:col>1</xdr:col>
          <xdr:colOff>600075</xdr:colOff>
          <xdr:row>144</xdr:row>
          <xdr:rowOff>57150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400-00002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142</xdr:row>
          <xdr:rowOff>0</xdr:rowOff>
        </xdr:from>
        <xdr:to>
          <xdr:col>1</xdr:col>
          <xdr:colOff>600075</xdr:colOff>
          <xdr:row>143</xdr:row>
          <xdr:rowOff>57150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400-00002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144</xdr:row>
          <xdr:rowOff>0</xdr:rowOff>
        </xdr:from>
        <xdr:to>
          <xdr:col>1</xdr:col>
          <xdr:colOff>600075</xdr:colOff>
          <xdr:row>145</xdr:row>
          <xdr:rowOff>57150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400-00002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150</xdr:row>
          <xdr:rowOff>0</xdr:rowOff>
        </xdr:from>
        <xdr:to>
          <xdr:col>1</xdr:col>
          <xdr:colOff>600075</xdr:colOff>
          <xdr:row>151</xdr:row>
          <xdr:rowOff>57150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400-00002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151</xdr:row>
          <xdr:rowOff>0</xdr:rowOff>
        </xdr:from>
        <xdr:to>
          <xdr:col>1</xdr:col>
          <xdr:colOff>600075</xdr:colOff>
          <xdr:row>152</xdr:row>
          <xdr:rowOff>57150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400-00002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171</xdr:row>
          <xdr:rowOff>47625</xdr:rowOff>
        </xdr:from>
        <xdr:to>
          <xdr:col>5</xdr:col>
          <xdr:colOff>504825</xdr:colOff>
          <xdr:row>172</xdr:row>
          <xdr:rowOff>104775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400-00002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171</xdr:row>
          <xdr:rowOff>47625</xdr:rowOff>
        </xdr:from>
        <xdr:to>
          <xdr:col>6</xdr:col>
          <xdr:colOff>504825</xdr:colOff>
          <xdr:row>172</xdr:row>
          <xdr:rowOff>104775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400-00002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171</xdr:row>
          <xdr:rowOff>47625</xdr:rowOff>
        </xdr:from>
        <xdr:to>
          <xdr:col>7</xdr:col>
          <xdr:colOff>504825</xdr:colOff>
          <xdr:row>172</xdr:row>
          <xdr:rowOff>104775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400-00002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171</xdr:row>
          <xdr:rowOff>47625</xdr:rowOff>
        </xdr:from>
        <xdr:to>
          <xdr:col>8</xdr:col>
          <xdr:colOff>504825</xdr:colOff>
          <xdr:row>172</xdr:row>
          <xdr:rowOff>104775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400-00003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180</xdr:row>
          <xdr:rowOff>47625</xdr:rowOff>
        </xdr:from>
        <xdr:to>
          <xdr:col>5</xdr:col>
          <xdr:colOff>504825</xdr:colOff>
          <xdr:row>181</xdr:row>
          <xdr:rowOff>104775</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400-00003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180</xdr:row>
          <xdr:rowOff>47625</xdr:rowOff>
        </xdr:from>
        <xdr:to>
          <xdr:col>6</xdr:col>
          <xdr:colOff>504825</xdr:colOff>
          <xdr:row>181</xdr:row>
          <xdr:rowOff>104775</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400-00003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180</xdr:row>
          <xdr:rowOff>47625</xdr:rowOff>
        </xdr:from>
        <xdr:to>
          <xdr:col>7</xdr:col>
          <xdr:colOff>504825</xdr:colOff>
          <xdr:row>181</xdr:row>
          <xdr:rowOff>104775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400-00003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180</xdr:row>
          <xdr:rowOff>47625</xdr:rowOff>
        </xdr:from>
        <xdr:to>
          <xdr:col>8</xdr:col>
          <xdr:colOff>504825</xdr:colOff>
          <xdr:row>181</xdr:row>
          <xdr:rowOff>104775</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400-00003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189</xdr:row>
          <xdr:rowOff>47625</xdr:rowOff>
        </xdr:from>
        <xdr:to>
          <xdr:col>5</xdr:col>
          <xdr:colOff>504825</xdr:colOff>
          <xdr:row>190</xdr:row>
          <xdr:rowOff>104775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400-00003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189</xdr:row>
          <xdr:rowOff>47625</xdr:rowOff>
        </xdr:from>
        <xdr:to>
          <xdr:col>6</xdr:col>
          <xdr:colOff>504825</xdr:colOff>
          <xdr:row>190</xdr:row>
          <xdr:rowOff>104775</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400-00003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189</xdr:row>
          <xdr:rowOff>47625</xdr:rowOff>
        </xdr:from>
        <xdr:to>
          <xdr:col>7</xdr:col>
          <xdr:colOff>504825</xdr:colOff>
          <xdr:row>190</xdr:row>
          <xdr:rowOff>104775</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400-00003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189</xdr:row>
          <xdr:rowOff>47625</xdr:rowOff>
        </xdr:from>
        <xdr:to>
          <xdr:col>8</xdr:col>
          <xdr:colOff>504825</xdr:colOff>
          <xdr:row>190</xdr:row>
          <xdr:rowOff>104775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400-00003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198</xdr:row>
          <xdr:rowOff>47625</xdr:rowOff>
        </xdr:from>
        <xdr:to>
          <xdr:col>5</xdr:col>
          <xdr:colOff>504825</xdr:colOff>
          <xdr:row>199</xdr:row>
          <xdr:rowOff>104775</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400-00003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198</xdr:row>
          <xdr:rowOff>47625</xdr:rowOff>
        </xdr:from>
        <xdr:to>
          <xdr:col>6</xdr:col>
          <xdr:colOff>504825</xdr:colOff>
          <xdr:row>199</xdr:row>
          <xdr:rowOff>104775</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400-00003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198</xdr:row>
          <xdr:rowOff>47625</xdr:rowOff>
        </xdr:from>
        <xdr:to>
          <xdr:col>7</xdr:col>
          <xdr:colOff>504825</xdr:colOff>
          <xdr:row>199</xdr:row>
          <xdr:rowOff>104775</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400-00003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198</xdr:row>
          <xdr:rowOff>47625</xdr:rowOff>
        </xdr:from>
        <xdr:to>
          <xdr:col>8</xdr:col>
          <xdr:colOff>504825</xdr:colOff>
          <xdr:row>199</xdr:row>
          <xdr:rowOff>104775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400-00003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207</xdr:row>
          <xdr:rowOff>47625</xdr:rowOff>
        </xdr:from>
        <xdr:to>
          <xdr:col>5</xdr:col>
          <xdr:colOff>504825</xdr:colOff>
          <xdr:row>208</xdr:row>
          <xdr:rowOff>104775</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400-00003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207</xdr:row>
          <xdr:rowOff>47625</xdr:rowOff>
        </xdr:from>
        <xdr:to>
          <xdr:col>6</xdr:col>
          <xdr:colOff>504825</xdr:colOff>
          <xdr:row>208</xdr:row>
          <xdr:rowOff>104775</xdr:rowOff>
        </xdr:to>
        <xdr:sp macro="" textlink="">
          <xdr:nvSpPr>
            <xdr:cNvPr id="35902" name="Check Box 62" hidden="1">
              <a:extLst>
                <a:ext uri="{63B3BB69-23CF-44E3-9099-C40C66FF867C}">
                  <a14:compatExt spid="_x0000_s35902"/>
                </a:ext>
                <a:ext uri="{FF2B5EF4-FFF2-40B4-BE49-F238E27FC236}">
                  <a16:creationId xmlns:a16="http://schemas.microsoft.com/office/drawing/2014/main" id="{00000000-0008-0000-0400-00003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207</xdr:row>
          <xdr:rowOff>47625</xdr:rowOff>
        </xdr:from>
        <xdr:to>
          <xdr:col>7</xdr:col>
          <xdr:colOff>504825</xdr:colOff>
          <xdr:row>208</xdr:row>
          <xdr:rowOff>104775</xdr:rowOff>
        </xdr:to>
        <xdr:sp macro="" textlink="">
          <xdr:nvSpPr>
            <xdr:cNvPr id="35903" name="Check Box 63" hidden="1">
              <a:extLst>
                <a:ext uri="{63B3BB69-23CF-44E3-9099-C40C66FF867C}">
                  <a14:compatExt spid="_x0000_s35903"/>
                </a:ext>
                <a:ext uri="{FF2B5EF4-FFF2-40B4-BE49-F238E27FC236}">
                  <a16:creationId xmlns:a16="http://schemas.microsoft.com/office/drawing/2014/main" id="{00000000-0008-0000-0400-00003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207</xdr:row>
          <xdr:rowOff>47625</xdr:rowOff>
        </xdr:from>
        <xdr:to>
          <xdr:col>8</xdr:col>
          <xdr:colOff>504825</xdr:colOff>
          <xdr:row>208</xdr:row>
          <xdr:rowOff>104775</xdr:rowOff>
        </xdr:to>
        <xdr:sp macro="" textlink="">
          <xdr:nvSpPr>
            <xdr:cNvPr id="35904" name="Check Box 64" hidden="1">
              <a:extLst>
                <a:ext uri="{63B3BB69-23CF-44E3-9099-C40C66FF867C}">
                  <a14:compatExt spid="_x0000_s35904"/>
                </a:ext>
                <a:ext uri="{FF2B5EF4-FFF2-40B4-BE49-F238E27FC236}">
                  <a16:creationId xmlns:a16="http://schemas.microsoft.com/office/drawing/2014/main" id="{00000000-0008-0000-0400-00004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315</xdr:row>
          <xdr:rowOff>142875</xdr:rowOff>
        </xdr:from>
        <xdr:to>
          <xdr:col>8</xdr:col>
          <xdr:colOff>581025</xdr:colOff>
          <xdr:row>367</xdr:row>
          <xdr:rowOff>47625</xdr:rowOff>
        </xdr:to>
        <xdr:sp macro="" textlink="">
          <xdr:nvSpPr>
            <xdr:cNvPr id="35905" name="Object 65" hidden="1">
              <a:extLst>
                <a:ext uri="{63B3BB69-23CF-44E3-9099-C40C66FF867C}">
                  <a14:compatExt spid="_x0000_s35905"/>
                </a:ext>
                <a:ext uri="{FF2B5EF4-FFF2-40B4-BE49-F238E27FC236}">
                  <a16:creationId xmlns:a16="http://schemas.microsoft.com/office/drawing/2014/main" id="{00000000-0008-0000-0400-0000418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216</xdr:row>
          <xdr:rowOff>47625</xdr:rowOff>
        </xdr:from>
        <xdr:to>
          <xdr:col>5</xdr:col>
          <xdr:colOff>504825</xdr:colOff>
          <xdr:row>217</xdr:row>
          <xdr:rowOff>104775</xdr:rowOff>
        </xdr:to>
        <xdr:sp macro="" textlink="">
          <xdr:nvSpPr>
            <xdr:cNvPr id="35906" name="Check Box 66" hidden="1">
              <a:extLst>
                <a:ext uri="{63B3BB69-23CF-44E3-9099-C40C66FF867C}">
                  <a14:compatExt spid="_x0000_s35906"/>
                </a:ext>
                <a:ext uri="{FF2B5EF4-FFF2-40B4-BE49-F238E27FC236}">
                  <a16:creationId xmlns:a16="http://schemas.microsoft.com/office/drawing/2014/main" id="{00000000-0008-0000-0400-00004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216</xdr:row>
          <xdr:rowOff>47625</xdr:rowOff>
        </xdr:from>
        <xdr:to>
          <xdr:col>6</xdr:col>
          <xdr:colOff>504825</xdr:colOff>
          <xdr:row>217</xdr:row>
          <xdr:rowOff>104775</xdr:rowOff>
        </xdr:to>
        <xdr:sp macro="" textlink="">
          <xdr:nvSpPr>
            <xdr:cNvPr id="35907" name="Check Box 67" hidden="1">
              <a:extLst>
                <a:ext uri="{63B3BB69-23CF-44E3-9099-C40C66FF867C}">
                  <a14:compatExt spid="_x0000_s35907"/>
                </a:ext>
                <a:ext uri="{FF2B5EF4-FFF2-40B4-BE49-F238E27FC236}">
                  <a16:creationId xmlns:a16="http://schemas.microsoft.com/office/drawing/2014/main" id="{00000000-0008-0000-0400-00004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216</xdr:row>
          <xdr:rowOff>47625</xdr:rowOff>
        </xdr:from>
        <xdr:to>
          <xdr:col>7</xdr:col>
          <xdr:colOff>504825</xdr:colOff>
          <xdr:row>217</xdr:row>
          <xdr:rowOff>104775</xdr:rowOff>
        </xdr:to>
        <xdr:sp macro="" textlink="">
          <xdr:nvSpPr>
            <xdr:cNvPr id="35908" name="Check Box 68" hidden="1">
              <a:extLst>
                <a:ext uri="{63B3BB69-23CF-44E3-9099-C40C66FF867C}">
                  <a14:compatExt spid="_x0000_s35908"/>
                </a:ext>
                <a:ext uri="{FF2B5EF4-FFF2-40B4-BE49-F238E27FC236}">
                  <a16:creationId xmlns:a16="http://schemas.microsoft.com/office/drawing/2014/main" id="{00000000-0008-0000-0400-00004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216</xdr:row>
          <xdr:rowOff>47625</xdr:rowOff>
        </xdr:from>
        <xdr:to>
          <xdr:col>8</xdr:col>
          <xdr:colOff>504825</xdr:colOff>
          <xdr:row>217</xdr:row>
          <xdr:rowOff>104775</xdr:rowOff>
        </xdr:to>
        <xdr:sp macro="" textlink="">
          <xdr:nvSpPr>
            <xdr:cNvPr id="35909" name="Check Box 69" hidden="1">
              <a:extLst>
                <a:ext uri="{63B3BB69-23CF-44E3-9099-C40C66FF867C}">
                  <a14:compatExt spid="_x0000_s35909"/>
                </a:ext>
                <a:ext uri="{FF2B5EF4-FFF2-40B4-BE49-F238E27FC236}">
                  <a16:creationId xmlns:a16="http://schemas.microsoft.com/office/drawing/2014/main" id="{00000000-0008-0000-0400-00004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225</xdr:row>
          <xdr:rowOff>47625</xdr:rowOff>
        </xdr:from>
        <xdr:to>
          <xdr:col>5</xdr:col>
          <xdr:colOff>504825</xdr:colOff>
          <xdr:row>226</xdr:row>
          <xdr:rowOff>104775</xdr:rowOff>
        </xdr:to>
        <xdr:sp macro="" textlink="">
          <xdr:nvSpPr>
            <xdr:cNvPr id="35910" name="Check Box 70" hidden="1">
              <a:extLst>
                <a:ext uri="{63B3BB69-23CF-44E3-9099-C40C66FF867C}">
                  <a14:compatExt spid="_x0000_s35910"/>
                </a:ext>
                <a:ext uri="{FF2B5EF4-FFF2-40B4-BE49-F238E27FC236}">
                  <a16:creationId xmlns:a16="http://schemas.microsoft.com/office/drawing/2014/main" id="{00000000-0008-0000-0400-00004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225</xdr:row>
          <xdr:rowOff>47625</xdr:rowOff>
        </xdr:from>
        <xdr:to>
          <xdr:col>6</xdr:col>
          <xdr:colOff>504825</xdr:colOff>
          <xdr:row>226</xdr:row>
          <xdr:rowOff>104775</xdr:rowOff>
        </xdr:to>
        <xdr:sp macro="" textlink="">
          <xdr:nvSpPr>
            <xdr:cNvPr id="35911" name="Check Box 71" hidden="1">
              <a:extLst>
                <a:ext uri="{63B3BB69-23CF-44E3-9099-C40C66FF867C}">
                  <a14:compatExt spid="_x0000_s35911"/>
                </a:ext>
                <a:ext uri="{FF2B5EF4-FFF2-40B4-BE49-F238E27FC236}">
                  <a16:creationId xmlns:a16="http://schemas.microsoft.com/office/drawing/2014/main" id="{00000000-0008-0000-0400-00004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225</xdr:row>
          <xdr:rowOff>47625</xdr:rowOff>
        </xdr:from>
        <xdr:to>
          <xdr:col>7</xdr:col>
          <xdr:colOff>504825</xdr:colOff>
          <xdr:row>226</xdr:row>
          <xdr:rowOff>104775</xdr:rowOff>
        </xdr:to>
        <xdr:sp macro="" textlink="">
          <xdr:nvSpPr>
            <xdr:cNvPr id="35912" name="Check Box 72" hidden="1">
              <a:extLst>
                <a:ext uri="{63B3BB69-23CF-44E3-9099-C40C66FF867C}">
                  <a14:compatExt spid="_x0000_s35912"/>
                </a:ext>
                <a:ext uri="{FF2B5EF4-FFF2-40B4-BE49-F238E27FC236}">
                  <a16:creationId xmlns:a16="http://schemas.microsoft.com/office/drawing/2014/main" id="{00000000-0008-0000-0400-00004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225</xdr:row>
          <xdr:rowOff>47625</xdr:rowOff>
        </xdr:from>
        <xdr:to>
          <xdr:col>8</xdr:col>
          <xdr:colOff>504825</xdr:colOff>
          <xdr:row>226</xdr:row>
          <xdr:rowOff>104775</xdr:rowOff>
        </xdr:to>
        <xdr:sp macro="" textlink="">
          <xdr:nvSpPr>
            <xdr:cNvPr id="35913" name="Check Box 73" hidden="1">
              <a:extLst>
                <a:ext uri="{63B3BB69-23CF-44E3-9099-C40C66FF867C}">
                  <a14:compatExt spid="_x0000_s35913"/>
                </a:ext>
                <a:ext uri="{FF2B5EF4-FFF2-40B4-BE49-F238E27FC236}">
                  <a16:creationId xmlns:a16="http://schemas.microsoft.com/office/drawing/2014/main" id="{00000000-0008-0000-0400-00004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234</xdr:row>
          <xdr:rowOff>47625</xdr:rowOff>
        </xdr:from>
        <xdr:to>
          <xdr:col>5</xdr:col>
          <xdr:colOff>504825</xdr:colOff>
          <xdr:row>235</xdr:row>
          <xdr:rowOff>104775</xdr:rowOff>
        </xdr:to>
        <xdr:sp macro="" textlink="">
          <xdr:nvSpPr>
            <xdr:cNvPr id="35914" name="Check Box 74" hidden="1">
              <a:extLst>
                <a:ext uri="{63B3BB69-23CF-44E3-9099-C40C66FF867C}">
                  <a14:compatExt spid="_x0000_s35914"/>
                </a:ext>
                <a:ext uri="{FF2B5EF4-FFF2-40B4-BE49-F238E27FC236}">
                  <a16:creationId xmlns:a16="http://schemas.microsoft.com/office/drawing/2014/main" id="{00000000-0008-0000-0400-00004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234</xdr:row>
          <xdr:rowOff>47625</xdr:rowOff>
        </xdr:from>
        <xdr:to>
          <xdr:col>6</xdr:col>
          <xdr:colOff>504825</xdr:colOff>
          <xdr:row>235</xdr:row>
          <xdr:rowOff>104775</xdr:rowOff>
        </xdr:to>
        <xdr:sp macro="" textlink="">
          <xdr:nvSpPr>
            <xdr:cNvPr id="35915" name="Check Box 75" hidden="1">
              <a:extLst>
                <a:ext uri="{63B3BB69-23CF-44E3-9099-C40C66FF867C}">
                  <a14:compatExt spid="_x0000_s35915"/>
                </a:ext>
                <a:ext uri="{FF2B5EF4-FFF2-40B4-BE49-F238E27FC236}">
                  <a16:creationId xmlns:a16="http://schemas.microsoft.com/office/drawing/2014/main" id="{00000000-0008-0000-0400-00004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234</xdr:row>
          <xdr:rowOff>47625</xdr:rowOff>
        </xdr:from>
        <xdr:to>
          <xdr:col>7</xdr:col>
          <xdr:colOff>504825</xdr:colOff>
          <xdr:row>235</xdr:row>
          <xdr:rowOff>104775</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400-00004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234</xdr:row>
          <xdr:rowOff>47625</xdr:rowOff>
        </xdr:from>
        <xdr:to>
          <xdr:col>8</xdr:col>
          <xdr:colOff>504825</xdr:colOff>
          <xdr:row>235</xdr:row>
          <xdr:rowOff>104775</xdr:rowOff>
        </xdr:to>
        <xdr:sp macro="" textlink="">
          <xdr:nvSpPr>
            <xdr:cNvPr id="35917" name="Check Box 77" hidden="1">
              <a:extLst>
                <a:ext uri="{63B3BB69-23CF-44E3-9099-C40C66FF867C}">
                  <a14:compatExt spid="_x0000_s35917"/>
                </a:ext>
                <a:ext uri="{FF2B5EF4-FFF2-40B4-BE49-F238E27FC236}">
                  <a16:creationId xmlns:a16="http://schemas.microsoft.com/office/drawing/2014/main" id="{00000000-0008-0000-0400-00004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243</xdr:row>
          <xdr:rowOff>47625</xdr:rowOff>
        </xdr:from>
        <xdr:to>
          <xdr:col>5</xdr:col>
          <xdr:colOff>504825</xdr:colOff>
          <xdr:row>244</xdr:row>
          <xdr:rowOff>104775</xdr:rowOff>
        </xdr:to>
        <xdr:sp macro="" textlink="">
          <xdr:nvSpPr>
            <xdr:cNvPr id="35918" name="Check Box 78" hidden="1">
              <a:extLst>
                <a:ext uri="{63B3BB69-23CF-44E3-9099-C40C66FF867C}">
                  <a14:compatExt spid="_x0000_s35918"/>
                </a:ext>
                <a:ext uri="{FF2B5EF4-FFF2-40B4-BE49-F238E27FC236}">
                  <a16:creationId xmlns:a16="http://schemas.microsoft.com/office/drawing/2014/main" id="{00000000-0008-0000-0400-00004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243</xdr:row>
          <xdr:rowOff>47625</xdr:rowOff>
        </xdr:from>
        <xdr:to>
          <xdr:col>6</xdr:col>
          <xdr:colOff>504825</xdr:colOff>
          <xdr:row>244</xdr:row>
          <xdr:rowOff>104775</xdr:rowOff>
        </xdr:to>
        <xdr:sp macro="" textlink="">
          <xdr:nvSpPr>
            <xdr:cNvPr id="35919" name="Check Box 79" hidden="1">
              <a:extLst>
                <a:ext uri="{63B3BB69-23CF-44E3-9099-C40C66FF867C}">
                  <a14:compatExt spid="_x0000_s35919"/>
                </a:ext>
                <a:ext uri="{FF2B5EF4-FFF2-40B4-BE49-F238E27FC236}">
                  <a16:creationId xmlns:a16="http://schemas.microsoft.com/office/drawing/2014/main" id="{00000000-0008-0000-0400-00004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243</xdr:row>
          <xdr:rowOff>47625</xdr:rowOff>
        </xdr:from>
        <xdr:to>
          <xdr:col>7</xdr:col>
          <xdr:colOff>504825</xdr:colOff>
          <xdr:row>244</xdr:row>
          <xdr:rowOff>104775</xdr:rowOff>
        </xdr:to>
        <xdr:sp macro="" textlink="">
          <xdr:nvSpPr>
            <xdr:cNvPr id="35920" name="Check Box 80" hidden="1">
              <a:extLst>
                <a:ext uri="{63B3BB69-23CF-44E3-9099-C40C66FF867C}">
                  <a14:compatExt spid="_x0000_s35920"/>
                </a:ext>
                <a:ext uri="{FF2B5EF4-FFF2-40B4-BE49-F238E27FC236}">
                  <a16:creationId xmlns:a16="http://schemas.microsoft.com/office/drawing/2014/main" id="{00000000-0008-0000-0400-00005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243</xdr:row>
          <xdr:rowOff>47625</xdr:rowOff>
        </xdr:from>
        <xdr:to>
          <xdr:col>8</xdr:col>
          <xdr:colOff>504825</xdr:colOff>
          <xdr:row>244</xdr:row>
          <xdr:rowOff>104775</xdr:rowOff>
        </xdr:to>
        <xdr:sp macro="" textlink="">
          <xdr:nvSpPr>
            <xdr:cNvPr id="35921" name="Check Box 81" hidden="1">
              <a:extLst>
                <a:ext uri="{63B3BB69-23CF-44E3-9099-C40C66FF867C}">
                  <a14:compatExt spid="_x0000_s35921"/>
                </a:ext>
                <a:ext uri="{FF2B5EF4-FFF2-40B4-BE49-F238E27FC236}">
                  <a16:creationId xmlns:a16="http://schemas.microsoft.com/office/drawing/2014/main" id="{00000000-0008-0000-0400-00005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252</xdr:row>
          <xdr:rowOff>47625</xdr:rowOff>
        </xdr:from>
        <xdr:to>
          <xdr:col>5</xdr:col>
          <xdr:colOff>504825</xdr:colOff>
          <xdr:row>253</xdr:row>
          <xdr:rowOff>104775</xdr:rowOff>
        </xdr:to>
        <xdr:sp macro="" textlink="">
          <xdr:nvSpPr>
            <xdr:cNvPr id="35922" name="Check Box 82" hidden="1">
              <a:extLst>
                <a:ext uri="{63B3BB69-23CF-44E3-9099-C40C66FF867C}">
                  <a14:compatExt spid="_x0000_s35922"/>
                </a:ext>
                <a:ext uri="{FF2B5EF4-FFF2-40B4-BE49-F238E27FC236}">
                  <a16:creationId xmlns:a16="http://schemas.microsoft.com/office/drawing/2014/main" id="{00000000-0008-0000-04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252</xdr:row>
          <xdr:rowOff>47625</xdr:rowOff>
        </xdr:from>
        <xdr:to>
          <xdr:col>6</xdr:col>
          <xdr:colOff>504825</xdr:colOff>
          <xdr:row>253</xdr:row>
          <xdr:rowOff>104775</xdr:rowOff>
        </xdr:to>
        <xdr:sp macro="" textlink="">
          <xdr:nvSpPr>
            <xdr:cNvPr id="35923" name="Check Box 83" hidden="1">
              <a:extLst>
                <a:ext uri="{63B3BB69-23CF-44E3-9099-C40C66FF867C}">
                  <a14:compatExt spid="_x0000_s35923"/>
                </a:ext>
                <a:ext uri="{FF2B5EF4-FFF2-40B4-BE49-F238E27FC236}">
                  <a16:creationId xmlns:a16="http://schemas.microsoft.com/office/drawing/2014/main" id="{00000000-0008-0000-04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252</xdr:row>
          <xdr:rowOff>47625</xdr:rowOff>
        </xdr:from>
        <xdr:to>
          <xdr:col>7</xdr:col>
          <xdr:colOff>504825</xdr:colOff>
          <xdr:row>253</xdr:row>
          <xdr:rowOff>104775</xdr:rowOff>
        </xdr:to>
        <xdr:sp macro="" textlink="">
          <xdr:nvSpPr>
            <xdr:cNvPr id="35924" name="Check Box 84" hidden="1">
              <a:extLst>
                <a:ext uri="{63B3BB69-23CF-44E3-9099-C40C66FF867C}">
                  <a14:compatExt spid="_x0000_s35924"/>
                </a:ext>
                <a:ext uri="{FF2B5EF4-FFF2-40B4-BE49-F238E27FC236}">
                  <a16:creationId xmlns:a16="http://schemas.microsoft.com/office/drawing/2014/main" id="{00000000-0008-0000-04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252</xdr:row>
          <xdr:rowOff>47625</xdr:rowOff>
        </xdr:from>
        <xdr:to>
          <xdr:col>8</xdr:col>
          <xdr:colOff>504825</xdr:colOff>
          <xdr:row>253</xdr:row>
          <xdr:rowOff>104775</xdr:rowOff>
        </xdr:to>
        <xdr:sp macro="" textlink="">
          <xdr:nvSpPr>
            <xdr:cNvPr id="35925" name="Check Box 85" hidden="1">
              <a:extLst>
                <a:ext uri="{63B3BB69-23CF-44E3-9099-C40C66FF867C}">
                  <a14:compatExt spid="_x0000_s35925"/>
                </a:ext>
                <a:ext uri="{FF2B5EF4-FFF2-40B4-BE49-F238E27FC236}">
                  <a16:creationId xmlns:a16="http://schemas.microsoft.com/office/drawing/2014/main" id="{00000000-0008-0000-04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261</xdr:row>
          <xdr:rowOff>47625</xdr:rowOff>
        </xdr:from>
        <xdr:to>
          <xdr:col>5</xdr:col>
          <xdr:colOff>504825</xdr:colOff>
          <xdr:row>262</xdr:row>
          <xdr:rowOff>104775</xdr:rowOff>
        </xdr:to>
        <xdr:sp macro="" textlink="">
          <xdr:nvSpPr>
            <xdr:cNvPr id="35926" name="Check Box 86" hidden="1">
              <a:extLst>
                <a:ext uri="{63B3BB69-23CF-44E3-9099-C40C66FF867C}">
                  <a14:compatExt spid="_x0000_s35926"/>
                </a:ext>
                <a:ext uri="{FF2B5EF4-FFF2-40B4-BE49-F238E27FC236}">
                  <a16:creationId xmlns:a16="http://schemas.microsoft.com/office/drawing/2014/main" id="{00000000-0008-0000-04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261</xdr:row>
          <xdr:rowOff>47625</xdr:rowOff>
        </xdr:from>
        <xdr:to>
          <xdr:col>6</xdr:col>
          <xdr:colOff>504825</xdr:colOff>
          <xdr:row>262</xdr:row>
          <xdr:rowOff>104775</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id="{00000000-0008-0000-04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261</xdr:row>
          <xdr:rowOff>47625</xdr:rowOff>
        </xdr:from>
        <xdr:to>
          <xdr:col>7</xdr:col>
          <xdr:colOff>504825</xdr:colOff>
          <xdr:row>262</xdr:row>
          <xdr:rowOff>104775</xdr:rowOff>
        </xdr:to>
        <xdr:sp macro="" textlink="">
          <xdr:nvSpPr>
            <xdr:cNvPr id="35928" name="Check Box 88" hidden="1">
              <a:extLst>
                <a:ext uri="{63B3BB69-23CF-44E3-9099-C40C66FF867C}">
                  <a14:compatExt spid="_x0000_s35928"/>
                </a:ext>
                <a:ext uri="{FF2B5EF4-FFF2-40B4-BE49-F238E27FC236}">
                  <a16:creationId xmlns:a16="http://schemas.microsoft.com/office/drawing/2014/main" id="{00000000-0008-0000-0400-00005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261</xdr:row>
          <xdr:rowOff>47625</xdr:rowOff>
        </xdr:from>
        <xdr:to>
          <xdr:col>8</xdr:col>
          <xdr:colOff>504825</xdr:colOff>
          <xdr:row>262</xdr:row>
          <xdr:rowOff>104775</xdr:rowOff>
        </xdr:to>
        <xdr:sp macro="" textlink="">
          <xdr:nvSpPr>
            <xdr:cNvPr id="35929" name="Check Box 89" hidden="1">
              <a:extLst>
                <a:ext uri="{63B3BB69-23CF-44E3-9099-C40C66FF867C}">
                  <a14:compatExt spid="_x0000_s35929"/>
                </a:ext>
                <a:ext uri="{FF2B5EF4-FFF2-40B4-BE49-F238E27FC236}">
                  <a16:creationId xmlns:a16="http://schemas.microsoft.com/office/drawing/2014/main" id="{00000000-0008-0000-0400-00005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270</xdr:row>
          <xdr:rowOff>47625</xdr:rowOff>
        </xdr:from>
        <xdr:to>
          <xdr:col>5</xdr:col>
          <xdr:colOff>504825</xdr:colOff>
          <xdr:row>271</xdr:row>
          <xdr:rowOff>104775</xdr:rowOff>
        </xdr:to>
        <xdr:sp macro="" textlink="">
          <xdr:nvSpPr>
            <xdr:cNvPr id="35930" name="Check Box 90" hidden="1">
              <a:extLst>
                <a:ext uri="{63B3BB69-23CF-44E3-9099-C40C66FF867C}">
                  <a14:compatExt spid="_x0000_s35930"/>
                </a:ext>
                <a:ext uri="{FF2B5EF4-FFF2-40B4-BE49-F238E27FC236}">
                  <a16:creationId xmlns:a16="http://schemas.microsoft.com/office/drawing/2014/main" id="{00000000-0008-0000-0400-00005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270</xdr:row>
          <xdr:rowOff>47625</xdr:rowOff>
        </xdr:from>
        <xdr:to>
          <xdr:col>6</xdr:col>
          <xdr:colOff>504825</xdr:colOff>
          <xdr:row>271</xdr:row>
          <xdr:rowOff>104775</xdr:rowOff>
        </xdr:to>
        <xdr:sp macro="" textlink="">
          <xdr:nvSpPr>
            <xdr:cNvPr id="35931" name="Check Box 91" hidden="1">
              <a:extLst>
                <a:ext uri="{63B3BB69-23CF-44E3-9099-C40C66FF867C}">
                  <a14:compatExt spid="_x0000_s35931"/>
                </a:ext>
                <a:ext uri="{FF2B5EF4-FFF2-40B4-BE49-F238E27FC236}">
                  <a16:creationId xmlns:a16="http://schemas.microsoft.com/office/drawing/2014/main" id="{00000000-0008-0000-0400-00005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270</xdr:row>
          <xdr:rowOff>47625</xdr:rowOff>
        </xdr:from>
        <xdr:to>
          <xdr:col>7</xdr:col>
          <xdr:colOff>504825</xdr:colOff>
          <xdr:row>271</xdr:row>
          <xdr:rowOff>104775</xdr:rowOff>
        </xdr:to>
        <xdr:sp macro="" textlink="">
          <xdr:nvSpPr>
            <xdr:cNvPr id="35932" name="Check Box 92" hidden="1">
              <a:extLst>
                <a:ext uri="{63B3BB69-23CF-44E3-9099-C40C66FF867C}">
                  <a14:compatExt spid="_x0000_s35932"/>
                </a:ext>
                <a:ext uri="{FF2B5EF4-FFF2-40B4-BE49-F238E27FC236}">
                  <a16:creationId xmlns:a16="http://schemas.microsoft.com/office/drawing/2014/main" id="{00000000-0008-0000-0400-00005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270</xdr:row>
          <xdr:rowOff>47625</xdr:rowOff>
        </xdr:from>
        <xdr:to>
          <xdr:col>8</xdr:col>
          <xdr:colOff>504825</xdr:colOff>
          <xdr:row>271</xdr:row>
          <xdr:rowOff>104775</xdr:rowOff>
        </xdr:to>
        <xdr:sp macro="" textlink="">
          <xdr:nvSpPr>
            <xdr:cNvPr id="35933" name="Check Box 93" hidden="1">
              <a:extLst>
                <a:ext uri="{63B3BB69-23CF-44E3-9099-C40C66FF867C}">
                  <a14:compatExt spid="_x0000_s35933"/>
                </a:ext>
                <a:ext uri="{FF2B5EF4-FFF2-40B4-BE49-F238E27FC236}">
                  <a16:creationId xmlns:a16="http://schemas.microsoft.com/office/drawing/2014/main" id="{00000000-0008-0000-0400-00005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279</xdr:row>
          <xdr:rowOff>47625</xdr:rowOff>
        </xdr:from>
        <xdr:to>
          <xdr:col>5</xdr:col>
          <xdr:colOff>504825</xdr:colOff>
          <xdr:row>280</xdr:row>
          <xdr:rowOff>104775</xdr:rowOff>
        </xdr:to>
        <xdr:sp macro="" textlink="">
          <xdr:nvSpPr>
            <xdr:cNvPr id="35934" name="Check Box 94" hidden="1">
              <a:extLst>
                <a:ext uri="{63B3BB69-23CF-44E3-9099-C40C66FF867C}">
                  <a14:compatExt spid="_x0000_s35934"/>
                </a:ext>
                <a:ext uri="{FF2B5EF4-FFF2-40B4-BE49-F238E27FC236}">
                  <a16:creationId xmlns:a16="http://schemas.microsoft.com/office/drawing/2014/main" id="{00000000-0008-0000-0400-00005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279</xdr:row>
          <xdr:rowOff>47625</xdr:rowOff>
        </xdr:from>
        <xdr:to>
          <xdr:col>6</xdr:col>
          <xdr:colOff>504825</xdr:colOff>
          <xdr:row>280</xdr:row>
          <xdr:rowOff>104775</xdr:rowOff>
        </xdr:to>
        <xdr:sp macro="" textlink="">
          <xdr:nvSpPr>
            <xdr:cNvPr id="35935" name="Check Box 95" hidden="1">
              <a:extLst>
                <a:ext uri="{63B3BB69-23CF-44E3-9099-C40C66FF867C}">
                  <a14:compatExt spid="_x0000_s35935"/>
                </a:ext>
                <a:ext uri="{FF2B5EF4-FFF2-40B4-BE49-F238E27FC236}">
                  <a16:creationId xmlns:a16="http://schemas.microsoft.com/office/drawing/2014/main" id="{00000000-0008-0000-0400-00005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279</xdr:row>
          <xdr:rowOff>47625</xdr:rowOff>
        </xdr:from>
        <xdr:to>
          <xdr:col>7</xdr:col>
          <xdr:colOff>504825</xdr:colOff>
          <xdr:row>280</xdr:row>
          <xdr:rowOff>104775</xdr:rowOff>
        </xdr:to>
        <xdr:sp macro="" textlink="">
          <xdr:nvSpPr>
            <xdr:cNvPr id="35936" name="Check Box 96" hidden="1">
              <a:extLst>
                <a:ext uri="{63B3BB69-23CF-44E3-9099-C40C66FF867C}">
                  <a14:compatExt spid="_x0000_s35936"/>
                </a:ext>
                <a:ext uri="{FF2B5EF4-FFF2-40B4-BE49-F238E27FC236}">
                  <a16:creationId xmlns:a16="http://schemas.microsoft.com/office/drawing/2014/main" id="{00000000-0008-0000-0400-00006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279</xdr:row>
          <xdr:rowOff>47625</xdr:rowOff>
        </xdr:from>
        <xdr:to>
          <xdr:col>8</xdr:col>
          <xdr:colOff>504825</xdr:colOff>
          <xdr:row>280</xdr:row>
          <xdr:rowOff>104775</xdr:rowOff>
        </xdr:to>
        <xdr:sp macro="" textlink="">
          <xdr:nvSpPr>
            <xdr:cNvPr id="35937" name="Check Box 97" hidden="1">
              <a:extLst>
                <a:ext uri="{63B3BB69-23CF-44E3-9099-C40C66FF867C}">
                  <a14:compatExt spid="_x0000_s35937"/>
                </a:ext>
                <a:ext uri="{FF2B5EF4-FFF2-40B4-BE49-F238E27FC236}">
                  <a16:creationId xmlns:a16="http://schemas.microsoft.com/office/drawing/2014/main" id="{00000000-0008-0000-0400-00006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288</xdr:row>
          <xdr:rowOff>47625</xdr:rowOff>
        </xdr:from>
        <xdr:to>
          <xdr:col>5</xdr:col>
          <xdr:colOff>504825</xdr:colOff>
          <xdr:row>289</xdr:row>
          <xdr:rowOff>104775</xdr:rowOff>
        </xdr:to>
        <xdr:sp macro="" textlink="">
          <xdr:nvSpPr>
            <xdr:cNvPr id="35938" name="Check Box 98" hidden="1">
              <a:extLst>
                <a:ext uri="{63B3BB69-23CF-44E3-9099-C40C66FF867C}">
                  <a14:compatExt spid="_x0000_s35938"/>
                </a:ext>
                <a:ext uri="{FF2B5EF4-FFF2-40B4-BE49-F238E27FC236}">
                  <a16:creationId xmlns:a16="http://schemas.microsoft.com/office/drawing/2014/main" id="{00000000-0008-0000-0400-00006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288</xdr:row>
          <xdr:rowOff>47625</xdr:rowOff>
        </xdr:from>
        <xdr:to>
          <xdr:col>6</xdr:col>
          <xdr:colOff>504825</xdr:colOff>
          <xdr:row>289</xdr:row>
          <xdr:rowOff>104775</xdr:rowOff>
        </xdr:to>
        <xdr:sp macro="" textlink="">
          <xdr:nvSpPr>
            <xdr:cNvPr id="35939" name="Check Box 99" hidden="1">
              <a:extLst>
                <a:ext uri="{63B3BB69-23CF-44E3-9099-C40C66FF867C}">
                  <a14:compatExt spid="_x0000_s35939"/>
                </a:ext>
                <a:ext uri="{FF2B5EF4-FFF2-40B4-BE49-F238E27FC236}">
                  <a16:creationId xmlns:a16="http://schemas.microsoft.com/office/drawing/2014/main" id="{00000000-0008-0000-0400-00006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288</xdr:row>
          <xdr:rowOff>47625</xdr:rowOff>
        </xdr:from>
        <xdr:to>
          <xdr:col>7</xdr:col>
          <xdr:colOff>504825</xdr:colOff>
          <xdr:row>289</xdr:row>
          <xdr:rowOff>104775</xdr:rowOff>
        </xdr:to>
        <xdr:sp macro="" textlink="">
          <xdr:nvSpPr>
            <xdr:cNvPr id="35940" name="Check Box 100" hidden="1">
              <a:extLst>
                <a:ext uri="{63B3BB69-23CF-44E3-9099-C40C66FF867C}">
                  <a14:compatExt spid="_x0000_s35940"/>
                </a:ext>
                <a:ext uri="{FF2B5EF4-FFF2-40B4-BE49-F238E27FC236}">
                  <a16:creationId xmlns:a16="http://schemas.microsoft.com/office/drawing/2014/main" id="{00000000-0008-0000-0400-00006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288</xdr:row>
          <xdr:rowOff>47625</xdr:rowOff>
        </xdr:from>
        <xdr:to>
          <xdr:col>8</xdr:col>
          <xdr:colOff>504825</xdr:colOff>
          <xdr:row>289</xdr:row>
          <xdr:rowOff>104775</xdr:rowOff>
        </xdr:to>
        <xdr:sp macro="" textlink="">
          <xdr:nvSpPr>
            <xdr:cNvPr id="35941" name="Check Box 101" hidden="1">
              <a:extLst>
                <a:ext uri="{63B3BB69-23CF-44E3-9099-C40C66FF867C}">
                  <a14:compatExt spid="_x0000_s35941"/>
                </a:ext>
                <a:ext uri="{FF2B5EF4-FFF2-40B4-BE49-F238E27FC236}">
                  <a16:creationId xmlns:a16="http://schemas.microsoft.com/office/drawing/2014/main" id="{00000000-0008-0000-0400-00006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297</xdr:row>
          <xdr:rowOff>47625</xdr:rowOff>
        </xdr:from>
        <xdr:to>
          <xdr:col>5</xdr:col>
          <xdr:colOff>504825</xdr:colOff>
          <xdr:row>298</xdr:row>
          <xdr:rowOff>104775</xdr:rowOff>
        </xdr:to>
        <xdr:sp macro="" textlink="">
          <xdr:nvSpPr>
            <xdr:cNvPr id="35942" name="Check Box 102" hidden="1">
              <a:extLst>
                <a:ext uri="{63B3BB69-23CF-44E3-9099-C40C66FF867C}">
                  <a14:compatExt spid="_x0000_s35942"/>
                </a:ext>
                <a:ext uri="{FF2B5EF4-FFF2-40B4-BE49-F238E27FC236}">
                  <a16:creationId xmlns:a16="http://schemas.microsoft.com/office/drawing/2014/main" id="{00000000-0008-0000-0400-00006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297</xdr:row>
          <xdr:rowOff>47625</xdr:rowOff>
        </xdr:from>
        <xdr:to>
          <xdr:col>6</xdr:col>
          <xdr:colOff>504825</xdr:colOff>
          <xdr:row>298</xdr:row>
          <xdr:rowOff>104775</xdr:rowOff>
        </xdr:to>
        <xdr:sp macro="" textlink="">
          <xdr:nvSpPr>
            <xdr:cNvPr id="35943" name="Check Box 103" hidden="1">
              <a:extLst>
                <a:ext uri="{63B3BB69-23CF-44E3-9099-C40C66FF867C}">
                  <a14:compatExt spid="_x0000_s35943"/>
                </a:ext>
                <a:ext uri="{FF2B5EF4-FFF2-40B4-BE49-F238E27FC236}">
                  <a16:creationId xmlns:a16="http://schemas.microsoft.com/office/drawing/2014/main" id="{00000000-0008-0000-0400-00006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297</xdr:row>
          <xdr:rowOff>47625</xdr:rowOff>
        </xdr:from>
        <xdr:to>
          <xdr:col>7</xdr:col>
          <xdr:colOff>504825</xdr:colOff>
          <xdr:row>298</xdr:row>
          <xdr:rowOff>104775</xdr:rowOff>
        </xdr:to>
        <xdr:sp macro="" textlink="">
          <xdr:nvSpPr>
            <xdr:cNvPr id="35944" name="Check Box 104" hidden="1">
              <a:extLst>
                <a:ext uri="{63B3BB69-23CF-44E3-9099-C40C66FF867C}">
                  <a14:compatExt spid="_x0000_s35944"/>
                </a:ext>
                <a:ext uri="{FF2B5EF4-FFF2-40B4-BE49-F238E27FC236}">
                  <a16:creationId xmlns:a16="http://schemas.microsoft.com/office/drawing/2014/main" id="{00000000-0008-0000-0400-00006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297</xdr:row>
          <xdr:rowOff>47625</xdr:rowOff>
        </xdr:from>
        <xdr:to>
          <xdr:col>8</xdr:col>
          <xdr:colOff>504825</xdr:colOff>
          <xdr:row>298</xdr:row>
          <xdr:rowOff>104775</xdr:rowOff>
        </xdr:to>
        <xdr:sp macro="" textlink="">
          <xdr:nvSpPr>
            <xdr:cNvPr id="35945" name="Check Box 105" hidden="1">
              <a:extLst>
                <a:ext uri="{63B3BB69-23CF-44E3-9099-C40C66FF867C}">
                  <a14:compatExt spid="_x0000_s35945"/>
                </a:ext>
                <a:ext uri="{FF2B5EF4-FFF2-40B4-BE49-F238E27FC236}">
                  <a16:creationId xmlns:a16="http://schemas.microsoft.com/office/drawing/2014/main" id="{00000000-0008-0000-0400-00006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306</xdr:row>
          <xdr:rowOff>47625</xdr:rowOff>
        </xdr:from>
        <xdr:to>
          <xdr:col>5</xdr:col>
          <xdr:colOff>504825</xdr:colOff>
          <xdr:row>307</xdr:row>
          <xdr:rowOff>104775</xdr:rowOff>
        </xdr:to>
        <xdr:sp macro="" textlink="">
          <xdr:nvSpPr>
            <xdr:cNvPr id="35946" name="Check Box 106" hidden="1">
              <a:extLst>
                <a:ext uri="{63B3BB69-23CF-44E3-9099-C40C66FF867C}">
                  <a14:compatExt spid="_x0000_s35946"/>
                </a:ext>
                <a:ext uri="{FF2B5EF4-FFF2-40B4-BE49-F238E27FC236}">
                  <a16:creationId xmlns:a16="http://schemas.microsoft.com/office/drawing/2014/main" id="{00000000-0008-0000-0400-00006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306</xdr:row>
          <xdr:rowOff>47625</xdr:rowOff>
        </xdr:from>
        <xdr:to>
          <xdr:col>6</xdr:col>
          <xdr:colOff>504825</xdr:colOff>
          <xdr:row>307</xdr:row>
          <xdr:rowOff>104775</xdr:rowOff>
        </xdr:to>
        <xdr:sp macro="" textlink="">
          <xdr:nvSpPr>
            <xdr:cNvPr id="35947" name="Check Box 107" hidden="1">
              <a:extLst>
                <a:ext uri="{63B3BB69-23CF-44E3-9099-C40C66FF867C}">
                  <a14:compatExt spid="_x0000_s35947"/>
                </a:ext>
                <a:ext uri="{FF2B5EF4-FFF2-40B4-BE49-F238E27FC236}">
                  <a16:creationId xmlns:a16="http://schemas.microsoft.com/office/drawing/2014/main" id="{00000000-0008-0000-0400-00006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306</xdr:row>
          <xdr:rowOff>47625</xdr:rowOff>
        </xdr:from>
        <xdr:to>
          <xdr:col>7</xdr:col>
          <xdr:colOff>504825</xdr:colOff>
          <xdr:row>307</xdr:row>
          <xdr:rowOff>104775</xdr:rowOff>
        </xdr:to>
        <xdr:sp macro="" textlink="">
          <xdr:nvSpPr>
            <xdr:cNvPr id="35948" name="Check Box 108" hidden="1">
              <a:extLst>
                <a:ext uri="{63B3BB69-23CF-44E3-9099-C40C66FF867C}">
                  <a14:compatExt spid="_x0000_s35948"/>
                </a:ext>
                <a:ext uri="{FF2B5EF4-FFF2-40B4-BE49-F238E27FC236}">
                  <a16:creationId xmlns:a16="http://schemas.microsoft.com/office/drawing/2014/main" id="{00000000-0008-0000-0400-00006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306</xdr:row>
          <xdr:rowOff>47625</xdr:rowOff>
        </xdr:from>
        <xdr:to>
          <xdr:col>8</xdr:col>
          <xdr:colOff>504825</xdr:colOff>
          <xdr:row>307</xdr:row>
          <xdr:rowOff>104775</xdr:rowOff>
        </xdr:to>
        <xdr:sp macro="" textlink="">
          <xdr:nvSpPr>
            <xdr:cNvPr id="35949" name="Check Box 109" hidden="1">
              <a:extLst>
                <a:ext uri="{63B3BB69-23CF-44E3-9099-C40C66FF867C}">
                  <a14:compatExt spid="_x0000_s35949"/>
                </a:ext>
                <a:ext uri="{FF2B5EF4-FFF2-40B4-BE49-F238E27FC236}">
                  <a16:creationId xmlns:a16="http://schemas.microsoft.com/office/drawing/2014/main" id="{00000000-0008-0000-0400-00006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9</xdr:col>
          <xdr:colOff>152400</xdr:colOff>
          <xdr:row>47</xdr:row>
          <xdr:rowOff>57150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xdr:row>
          <xdr:rowOff>38100</xdr:rowOff>
        </xdr:from>
        <xdr:to>
          <xdr:col>8</xdr:col>
          <xdr:colOff>342900</xdr:colOff>
          <xdr:row>17</xdr:row>
          <xdr:rowOff>219075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8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19</xdr:row>
          <xdr:rowOff>38100</xdr:rowOff>
        </xdr:from>
        <xdr:to>
          <xdr:col>8</xdr:col>
          <xdr:colOff>323850</xdr:colOff>
          <xdr:row>41</xdr:row>
          <xdr:rowOff>142875</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800-00000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104775</xdr:rowOff>
        </xdr:from>
        <xdr:to>
          <xdr:col>8</xdr:col>
          <xdr:colOff>342900</xdr:colOff>
          <xdr:row>69</xdr:row>
          <xdr:rowOff>457200</xdr:rowOff>
        </xdr:to>
        <xdr:sp macro="" textlink="">
          <xdr:nvSpPr>
            <xdr:cNvPr id="16387" name="Object 3" hidden="1">
              <a:extLst>
                <a:ext uri="{63B3BB69-23CF-44E3-9099-C40C66FF867C}">
                  <a14:compatExt spid="_x0000_s16387"/>
                </a:ext>
                <a:ext uri="{FF2B5EF4-FFF2-40B4-BE49-F238E27FC236}">
                  <a16:creationId xmlns:a16="http://schemas.microsoft.com/office/drawing/2014/main" id="{00000000-0008-0000-0800-000003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9</xdr:col>
      <xdr:colOff>295275</xdr:colOff>
      <xdr:row>47</xdr:row>
      <xdr:rowOff>95250</xdr:rowOff>
    </xdr:to>
    <xdr:pic>
      <xdr:nvPicPr>
        <xdr:cNvPr id="25917" name="Picture 1">
          <a:extLst>
            <a:ext uri="{FF2B5EF4-FFF2-40B4-BE49-F238E27FC236}">
              <a16:creationId xmlns:a16="http://schemas.microsoft.com/office/drawing/2014/main" id="{00000000-0008-0000-0A00-00003D6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016" t="6563" r="8977" b="5228"/>
        <a:stretch>
          <a:fillRect/>
        </a:stretch>
      </xdr:blipFill>
      <xdr:spPr bwMode="auto">
        <a:xfrm>
          <a:off x="0" y="285750"/>
          <a:ext cx="5781675" cy="745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3.tlma.co.riverside.ca.us/pa/rclis/index.html" TargetMode="External"/><Relationship Id="rId13" Type="http://schemas.openxmlformats.org/officeDocument/2006/relationships/hyperlink" Target="http://www.rivcoeda.org/RiversideCountyDemogrraphicsNavOnly/Demographics/tabid/1110/Default.aspx" TargetMode="External"/><Relationship Id="rId18" Type="http://schemas.openxmlformats.org/officeDocument/2006/relationships/drawing" Target="../drawings/drawing1.xml"/><Relationship Id="rId3" Type="http://schemas.openxmlformats.org/officeDocument/2006/relationships/hyperlink" Target="http://www.energystar.gov/index.cfm?c=roof_prods.pr_roof_products" TargetMode="External"/><Relationship Id="rId21" Type="http://schemas.openxmlformats.org/officeDocument/2006/relationships/image" Target="../media/image1.emf"/><Relationship Id="rId7" Type="http://schemas.openxmlformats.org/officeDocument/2006/relationships/hyperlink" Target="http://www.floodcontrol.co.riverside.ca.us/" TargetMode="External"/><Relationship Id="rId12" Type="http://schemas.openxmlformats.org/officeDocument/2006/relationships/hyperlink" Target="http://www.energy.ca.gov/title24/coolroofs/" TargetMode="External"/><Relationship Id="rId17" Type="http://schemas.openxmlformats.org/officeDocument/2006/relationships/printerSettings" Target="../printerSettings/printerSettings1.bin"/><Relationship Id="rId2" Type="http://schemas.openxmlformats.org/officeDocument/2006/relationships/hyperlink" Target="http://socds.huduser.org/" TargetMode="External"/><Relationship Id="rId16" Type="http://schemas.openxmlformats.org/officeDocument/2006/relationships/hyperlink" Target="https://harivco.org/node/31/energy-efficient-allowance" TargetMode="External"/><Relationship Id="rId20" Type="http://schemas.openxmlformats.org/officeDocument/2006/relationships/oleObject" Target="../embeddings/Microsoft_Word_97_-_2003_Document.doc"/><Relationship Id="rId1" Type="http://schemas.openxmlformats.org/officeDocument/2006/relationships/hyperlink" Target="http://factfinder.census.gov/" TargetMode="External"/><Relationship Id="rId6" Type="http://schemas.openxmlformats.org/officeDocument/2006/relationships/hyperlink" Target="http://www.floodcontrol.co.riverside.ca.us/floodzone/home.htm" TargetMode="External"/><Relationship Id="rId11" Type="http://schemas.openxmlformats.org/officeDocument/2006/relationships/hyperlink" Target="http://www.floodcontrol.co.riverside.ca.us/floodzone/home.htm" TargetMode="External"/><Relationship Id="rId5" Type="http://schemas.openxmlformats.org/officeDocument/2006/relationships/hyperlink" Target="http://www3.tlma.co.riverside.ca.us/pa/rclis/index.html" TargetMode="External"/><Relationship Id="rId15" Type="http://schemas.openxmlformats.org/officeDocument/2006/relationships/hyperlink" Target="http://factfinder2.census.gov/" TargetMode="External"/><Relationship Id="rId10" Type="http://schemas.openxmlformats.org/officeDocument/2006/relationships/hyperlink" Target="http://www.floodcontrol.co.riverside.ca.us/" TargetMode="External"/><Relationship Id="rId19" Type="http://schemas.openxmlformats.org/officeDocument/2006/relationships/vmlDrawing" Target="../drawings/vmlDrawing1.vml"/><Relationship Id="rId4" Type="http://schemas.openxmlformats.org/officeDocument/2006/relationships/hyperlink" Target="http://msc.fema.gov/" TargetMode="External"/><Relationship Id="rId9" Type="http://schemas.openxmlformats.org/officeDocument/2006/relationships/hyperlink" Target="http://msc.fema.gov/" TargetMode="External"/><Relationship Id="rId14" Type="http://schemas.openxmlformats.org/officeDocument/2006/relationships/hyperlink" Target="http://www.rivcoeda.org/RiversideCountyDemogrraphicsNavOnly/Demographics/tabid/1110/Default.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hyperlink" Target="https://www.hud.gov/program_offices/fair_housing_equal_opp/housing_discrimination_and_persons_identifying_lgbtq"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cfr.gov/current/title-24/subtitle-A/part-75"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89.xml"/><Relationship Id="rId21" Type="http://schemas.openxmlformats.org/officeDocument/2006/relationships/ctrlProp" Target="../ctrlProps/ctrlProp484.xml"/><Relationship Id="rId42" Type="http://schemas.openxmlformats.org/officeDocument/2006/relationships/ctrlProp" Target="../ctrlProps/ctrlProp505.xml"/><Relationship Id="rId47" Type="http://schemas.openxmlformats.org/officeDocument/2006/relationships/ctrlProp" Target="../ctrlProps/ctrlProp510.xml"/><Relationship Id="rId63" Type="http://schemas.openxmlformats.org/officeDocument/2006/relationships/ctrlProp" Target="../ctrlProps/ctrlProp526.xml"/><Relationship Id="rId68" Type="http://schemas.openxmlformats.org/officeDocument/2006/relationships/ctrlProp" Target="../ctrlProps/ctrlProp531.xml"/><Relationship Id="rId84" Type="http://schemas.openxmlformats.org/officeDocument/2006/relationships/ctrlProp" Target="../ctrlProps/ctrlProp547.xml"/><Relationship Id="rId89" Type="http://schemas.openxmlformats.org/officeDocument/2006/relationships/ctrlProp" Target="../ctrlProps/ctrlProp552.xml"/><Relationship Id="rId112" Type="http://schemas.openxmlformats.org/officeDocument/2006/relationships/ctrlProp" Target="../ctrlProps/ctrlProp575.xml"/><Relationship Id="rId2" Type="http://schemas.openxmlformats.org/officeDocument/2006/relationships/drawing" Target="../drawings/drawing3.xml"/><Relationship Id="rId16" Type="http://schemas.openxmlformats.org/officeDocument/2006/relationships/ctrlProp" Target="../ctrlProps/ctrlProp479.xml"/><Relationship Id="rId29" Type="http://schemas.openxmlformats.org/officeDocument/2006/relationships/ctrlProp" Target="../ctrlProps/ctrlProp492.xml"/><Relationship Id="rId107" Type="http://schemas.openxmlformats.org/officeDocument/2006/relationships/ctrlProp" Target="../ctrlProps/ctrlProp570.xml"/><Relationship Id="rId11" Type="http://schemas.openxmlformats.org/officeDocument/2006/relationships/ctrlProp" Target="../ctrlProps/ctrlProp474.xml"/><Relationship Id="rId24" Type="http://schemas.openxmlformats.org/officeDocument/2006/relationships/ctrlProp" Target="../ctrlProps/ctrlProp487.xml"/><Relationship Id="rId32" Type="http://schemas.openxmlformats.org/officeDocument/2006/relationships/ctrlProp" Target="../ctrlProps/ctrlProp495.xml"/><Relationship Id="rId37" Type="http://schemas.openxmlformats.org/officeDocument/2006/relationships/ctrlProp" Target="../ctrlProps/ctrlProp500.xml"/><Relationship Id="rId40" Type="http://schemas.openxmlformats.org/officeDocument/2006/relationships/ctrlProp" Target="../ctrlProps/ctrlProp503.xml"/><Relationship Id="rId45" Type="http://schemas.openxmlformats.org/officeDocument/2006/relationships/ctrlProp" Target="../ctrlProps/ctrlProp508.xml"/><Relationship Id="rId53" Type="http://schemas.openxmlformats.org/officeDocument/2006/relationships/ctrlProp" Target="../ctrlProps/ctrlProp516.xml"/><Relationship Id="rId58" Type="http://schemas.openxmlformats.org/officeDocument/2006/relationships/ctrlProp" Target="../ctrlProps/ctrlProp521.xml"/><Relationship Id="rId66" Type="http://schemas.openxmlformats.org/officeDocument/2006/relationships/ctrlProp" Target="../ctrlProps/ctrlProp529.xml"/><Relationship Id="rId74" Type="http://schemas.openxmlformats.org/officeDocument/2006/relationships/ctrlProp" Target="../ctrlProps/ctrlProp537.xml"/><Relationship Id="rId79" Type="http://schemas.openxmlformats.org/officeDocument/2006/relationships/ctrlProp" Target="../ctrlProps/ctrlProp542.xml"/><Relationship Id="rId87" Type="http://schemas.openxmlformats.org/officeDocument/2006/relationships/ctrlProp" Target="../ctrlProps/ctrlProp550.xml"/><Relationship Id="rId102" Type="http://schemas.openxmlformats.org/officeDocument/2006/relationships/ctrlProp" Target="../ctrlProps/ctrlProp565.xml"/><Relationship Id="rId110" Type="http://schemas.openxmlformats.org/officeDocument/2006/relationships/ctrlProp" Target="../ctrlProps/ctrlProp573.xml"/><Relationship Id="rId5" Type="http://schemas.openxmlformats.org/officeDocument/2006/relationships/image" Target="../media/image2.emf"/><Relationship Id="rId61" Type="http://schemas.openxmlformats.org/officeDocument/2006/relationships/ctrlProp" Target="../ctrlProps/ctrlProp524.xml"/><Relationship Id="rId82" Type="http://schemas.openxmlformats.org/officeDocument/2006/relationships/ctrlProp" Target="../ctrlProps/ctrlProp545.xml"/><Relationship Id="rId90" Type="http://schemas.openxmlformats.org/officeDocument/2006/relationships/ctrlProp" Target="../ctrlProps/ctrlProp553.xml"/><Relationship Id="rId95" Type="http://schemas.openxmlformats.org/officeDocument/2006/relationships/ctrlProp" Target="../ctrlProps/ctrlProp558.xml"/><Relationship Id="rId19" Type="http://schemas.openxmlformats.org/officeDocument/2006/relationships/ctrlProp" Target="../ctrlProps/ctrlProp482.xml"/><Relationship Id="rId14" Type="http://schemas.openxmlformats.org/officeDocument/2006/relationships/ctrlProp" Target="../ctrlProps/ctrlProp477.xml"/><Relationship Id="rId22" Type="http://schemas.openxmlformats.org/officeDocument/2006/relationships/ctrlProp" Target="../ctrlProps/ctrlProp485.xml"/><Relationship Id="rId27" Type="http://schemas.openxmlformats.org/officeDocument/2006/relationships/ctrlProp" Target="../ctrlProps/ctrlProp490.xml"/><Relationship Id="rId30" Type="http://schemas.openxmlformats.org/officeDocument/2006/relationships/ctrlProp" Target="../ctrlProps/ctrlProp493.xml"/><Relationship Id="rId35" Type="http://schemas.openxmlformats.org/officeDocument/2006/relationships/ctrlProp" Target="../ctrlProps/ctrlProp498.xml"/><Relationship Id="rId43" Type="http://schemas.openxmlformats.org/officeDocument/2006/relationships/ctrlProp" Target="../ctrlProps/ctrlProp506.xml"/><Relationship Id="rId48" Type="http://schemas.openxmlformats.org/officeDocument/2006/relationships/ctrlProp" Target="../ctrlProps/ctrlProp511.xml"/><Relationship Id="rId56" Type="http://schemas.openxmlformats.org/officeDocument/2006/relationships/ctrlProp" Target="../ctrlProps/ctrlProp519.xml"/><Relationship Id="rId64" Type="http://schemas.openxmlformats.org/officeDocument/2006/relationships/ctrlProp" Target="../ctrlProps/ctrlProp527.xml"/><Relationship Id="rId69" Type="http://schemas.openxmlformats.org/officeDocument/2006/relationships/ctrlProp" Target="../ctrlProps/ctrlProp532.xml"/><Relationship Id="rId77" Type="http://schemas.openxmlformats.org/officeDocument/2006/relationships/ctrlProp" Target="../ctrlProps/ctrlProp540.xml"/><Relationship Id="rId100" Type="http://schemas.openxmlformats.org/officeDocument/2006/relationships/ctrlProp" Target="../ctrlProps/ctrlProp563.xml"/><Relationship Id="rId105" Type="http://schemas.openxmlformats.org/officeDocument/2006/relationships/ctrlProp" Target="../ctrlProps/ctrlProp568.xml"/><Relationship Id="rId113" Type="http://schemas.openxmlformats.org/officeDocument/2006/relationships/ctrlProp" Target="../ctrlProps/ctrlProp576.xml"/><Relationship Id="rId8" Type="http://schemas.openxmlformats.org/officeDocument/2006/relationships/ctrlProp" Target="../ctrlProps/ctrlProp471.xml"/><Relationship Id="rId51" Type="http://schemas.openxmlformats.org/officeDocument/2006/relationships/ctrlProp" Target="../ctrlProps/ctrlProp514.xml"/><Relationship Id="rId72" Type="http://schemas.openxmlformats.org/officeDocument/2006/relationships/ctrlProp" Target="../ctrlProps/ctrlProp535.xml"/><Relationship Id="rId80" Type="http://schemas.openxmlformats.org/officeDocument/2006/relationships/ctrlProp" Target="../ctrlProps/ctrlProp543.xml"/><Relationship Id="rId85" Type="http://schemas.openxmlformats.org/officeDocument/2006/relationships/ctrlProp" Target="../ctrlProps/ctrlProp548.xml"/><Relationship Id="rId93" Type="http://schemas.openxmlformats.org/officeDocument/2006/relationships/ctrlProp" Target="../ctrlProps/ctrlProp556.xml"/><Relationship Id="rId98" Type="http://schemas.openxmlformats.org/officeDocument/2006/relationships/ctrlProp" Target="../ctrlProps/ctrlProp561.xml"/><Relationship Id="rId3" Type="http://schemas.openxmlformats.org/officeDocument/2006/relationships/vmlDrawing" Target="../drawings/vmlDrawing3.vml"/><Relationship Id="rId12" Type="http://schemas.openxmlformats.org/officeDocument/2006/relationships/ctrlProp" Target="../ctrlProps/ctrlProp475.xml"/><Relationship Id="rId17" Type="http://schemas.openxmlformats.org/officeDocument/2006/relationships/ctrlProp" Target="../ctrlProps/ctrlProp480.xml"/><Relationship Id="rId25" Type="http://schemas.openxmlformats.org/officeDocument/2006/relationships/ctrlProp" Target="../ctrlProps/ctrlProp488.xml"/><Relationship Id="rId33" Type="http://schemas.openxmlformats.org/officeDocument/2006/relationships/ctrlProp" Target="../ctrlProps/ctrlProp496.xml"/><Relationship Id="rId38" Type="http://schemas.openxmlformats.org/officeDocument/2006/relationships/ctrlProp" Target="../ctrlProps/ctrlProp501.xml"/><Relationship Id="rId46" Type="http://schemas.openxmlformats.org/officeDocument/2006/relationships/ctrlProp" Target="../ctrlProps/ctrlProp509.xml"/><Relationship Id="rId59" Type="http://schemas.openxmlformats.org/officeDocument/2006/relationships/ctrlProp" Target="../ctrlProps/ctrlProp522.xml"/><Relationship Id="rId67" Type="http://schemas.openxmlformats.org/officeDocument/2006/relationships/ctrlProp" Target="../ctrlProps/ctrlProp530.xml"/><Relationship Id="rId103" Type="http://schemas.openxmlformats.org/officeDocument/2006/relationships/ctrlProp" Target="../ctrlProps/ctrlProp566.xml"/><Relationship Id="rId108" Type="http://schemas.openxmlformats.org/officeDocument/2006/relationships/ctrlProp" Target="../ctrlProps/ctrlProp571.xml"/><Relationship Id="rId20" Type="http://schemas.openxmlformats.org/officeDocument/2006/relationships/ctrlProp" Target="../ctrlProps/ctrlProp483.xml"/><Relationship Id="rId41" Type="http://schemas.openxmlformats.org/officeDocument/2006/relationships/ctrlProp" Target="../ctrlProps/ctrlProp504.xml"/><Relationship Id="rId54" Type="http://schemas.openxmlformats.org/officeDocument/2006/relationships/ctrlProp" Target="../ctrlProps/ctrlProp517.xml"/><Relationship Id="rId62" Type="http://schemas.openxmlformats.org/officeDocument/2006/relationships/ctrlProp" Target="../ctrlProps/ctrlProp525.xml"/><Relationship Id="rId70" Type="http://schemas.openxmlformats.org/officeDocument/2006/relationships/ctrlProp" Target="../ctrlProps/ctrlProp533.xml"/><Relationship Id="rId75" Type="http://schemas.openxmlformats.org/officeDocument/2006/relationships/ctrlProp" Target="../ctrlProps/ctrlProp538.xml"/><Relationship Id="rId83" Type="http://schemas.openxmlformats.org/officeDocument/2006/relationships/ctrlProp" Target="../ctrlProps/ctrlProp546.xml"/><Relationship Id="rId88" Type="http://schemas.openxmlformats.org/officeDocument/2006/relationships/ctrlProp" Target="../ctrlProps/ctrlProp551.xml"/><Relationship Id="rId91" Type="http://schemas.openxmlformats.org/officeDocument/2006/relationships/ctrlProp" Target="../ctrlProps/ctrlProp554.xml"/><Relationship Id="rId96" Type="http://schemas.openxmlformats.org/officeDocument/2006/relationships/ctrlProp" Target="../ctrlProps/ctrlProp559.xml"/><Relationship Id="rId111" Type="http://schemas.openxmlformats.org/officeDocument/2006/relationships/ctrlProp" Target="../ctrlProps/ctrlProp574.xml"/><Relationship Id="rId1" Type="http://schemas.openxmlformats.org/officeDocument/2006/relationships/printerSettings" Target="../printerSettings/printerSettings4.bin"/><Relationship Id="rId6" Type="http://schemas.openxmlformats.org/officeDocument/2006/relationships/ctrlProp" Target="../ctrlProps/ctrlProp469.xml"/><Relationship Id="rId15" Type="http://schemas.openxmlformats.org/officeDocument/2006/relationships/ctrlProp" Target="../ctrlProps/ctrlProp478.xml"/><Relationship Id="rId23" Type="http://schemas.openxmlformats.org/officeDocument/2006/relationships/ctrlProp" Target="../ctrlProps/ctrlProp486.xml"/><Relationship Id="rId28" Type="http://schemas.openxmlformats.org/officeDocument/2006/relationships/ctrlProp" Target="../ctrlProps/ctrlProp491.xml"/><Relationship Id="rId36" Type="http://schemas.openxmlformats.org/officeDocument/2006/relationships/ctrlProp" Target="../ctrlProps/ctrlProp499.xml"/><Relationship Id="rId49" Type="http://schemas.openxmlformats.org/officeDocument/2006/relationships/ctrlProp" Target="../ctrlProps/ctrlProp512.xml"/><Relationship Id="rId57" Type="http://schemas.openxmlformats.org/officeDocument/2006/relationships/ctrlProp" Target="../ctrlProps/ctrlProp520.xml"/><Relationship Id="rId106" Type="http://schemas.openxmlformats.org/officeDocument/2006/relationships/ctrlProp" Target="../ctrlProps/ctrlProp569.xml"/><Relationship Id="rId10" Type="http://schemas.openxmlformats.org/officeDocument/2006/relationships/ctrlProp" Target="../ctrlProps/ctrlProp473.xml"/><Relationship Id="rId31" Type="http://schemas.openxmlformats.org/officeDocument/2006/relationships/ctrlProp" Target="../ctrlProps/ctrlProp494.xml"/><Relationship Id="rId44" Type="http://schemas.openxmlformats.org/officeDocument/2006/relationships/ctrlProp" Target="../ctrlProps/ctrlProp507.xml"/><Relationship Id="rId52" Type="http://schemas.openxmlformats.org/officeDocument/2006/relationships/ctrlProp" Target="../ctrlProps/ctrlProp515.xml"/><Relationship Id="rId60" Type="http://schemas.openxmlformats.org/officeDocument/2006/relationships/ctrlProp" Target="../ctrlProps/ctrlProp523.xml"/><Relationship Id="rId65" Type="http://schemas.openxmlformats.org/officeDocument/2006/relationships/ctrlProp" Target="../ctrlProps/ctrlProp528.xml"/><Relationship Id="rId73" Type="http://schemas.openxmlformats.org/officeDocument/2006/relationships/ctrlProp" Target="../ctrlProps/ctrlProp536.xml"/><Relationship Id="rId78" Type="http://schemas.openxmlformats.org/officeDocument/2006/relationships/ctrlProp" Target="../ctrlProps/ctrlProp541.xml"/><Relationship Id="rId81" Type="http://schemas.openxmlformats.org/officeDocument/2006/relationships/ctrlProp" Target="../ctrlProps/ctrlProp544.xml"/><Relationship Id="rId86" Type="http://schemas.openxmlformats.org/officeDocument/2006/relationships/ctrlProp" Target="../ctrlProps/ctrlProp549.xml"/><Relationship Id="rId94" Type="http://schemas.openxmlformats.org/officeDocument/2006/relationships/ctrlProp" Target="../ctrlProps/ctrlProp557.xml"/><Relationship Id="rId99" Type="http://schemas.openxmlformats.org/officeDocument/2006/relationships/ctrlProp" Target="../ctrlProps/ctrlProp562.xml"/><Relationship Id="rId101" Type="http://schemas.openxmlformats.org/officeDocument/2006/relationships/ctrlProp" Target="../ctrlProps/ctrlProp564.xml"/><Relationship Id="rId4" Type="http://schemas.openxmlformats.org/officeDocument/2006/relationships/oleObject" Target="../embeddings/Microsoft_Word_97_-_2003_Document1.doc"/><Relationship Id="rId9" Type="http://schemas.openxmlformats.org/officeDocument/2006/relationships/ctrlProp" Target="../ctrlProps/ctrlProp472.xml"/><Relationship Id="rId13" Type="http://schemas.openxmlformats.org/officeDocument/2006/relationships/ctrlProp" Target="../ctrlProps/ctrlProp476.xml"/><Relationship Id="rId18" Type="http://schemas.openxmlformats.org/officeDocument/2006/relationships/ctrlProp" Target="../ctrlProps/ctrlProp481.xml"/><Relationship Id="rId39" Type="http://schemas.openxmlformats.org/officeDocument/2006/relationships/ctrlProp" Target="../ctrlProps/ctrlProp502.xml"/><Relationship Id="rId109" Type="http://schemas.openxmlformats.org/officeDocument/2006/relationships/ctrlProp" Target="../ctrlProps/ctrlProp572.xml"/><Relationship Id="rId34" Type="http://schemas.openxmlformats.org/officeDocument/2006/relationships/ctrlProp" Target="../ctrlProps/ctrlProp497.xml"/><Relationship Id="rId50" Type="http://schemas.openxmlformats.org/officeDocument/2006/relationships/ctrlProp" Target="../ctrlProps/ctrlProp513.xml"/><Relationship Id="rId55" Type="http://schemas.openxmlformats.org/officeDocument/2006/relationships/ctrlProp" Target="../ctrlProps/ctrlProp518.xml"/><Relationship Id="rId76" Type="http://schemas.openxmlformats.org/officeDocument/2006/relationships/ctrlProp" Target="../ctrlProps/ctrlProp539.xml"/><Relationship Id="rId97" Type="http://schemas.openxmlformats.org/officeDocument/2006/relationships/ctrlProp" Target="../ctrlProps/ctrlProp560.xml"/><Relationship Id="rId104" Type="http://schemas.openxmlformats.org/officeDocument/2006/relationships/ctrlProp" Target="../ctrlProps/ctrlProp567.xml"/><Relationship Id="rId7" Type="http://schemas.openxmlformats.org/officeDocument/2006/relationships/ctrlProp" Target="../ctrlProps/ctrlProp470.xml"/><Relationship Id="rId71" Type="http://schemas.openxmlformats.org/officeDocument/2006/relationships/ctrlProp" Target="../ctrlProps/ctrlProp534.xml"/><Relationship Id="rId92" Type="http://schemas.openxmlformats.org/officeDocument/2006/relationships/ctrlProp" Target="../ctrlProps/ctrlProp555.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597.xml"/><Relationship Id="rId21" Type="http://schemas.openxmlformats.org/officeDocument/2006/relationships/ctrlProp" Target="../ctrlProps/ctrlProp592.xml"/><Relationship Id="rId42" Type="http://schemas.openxmlformats.org/officeDocument/2006/relationships/ctrlProp" Target="../ctrlProps/ctrlProp613.xml"/><Relationship Id="rId47" Type="http://schemas.openxmlformats.org/officeDocument/2006/relationships/ctrlProp" Target="../ctrlProps/ctrlProp618.xml"/><Relationship Id="rId63" Type="http://schemas.openxmlformats.org/officeDocument/2006/relationships/ctrlProp" Target="../ctrlProps/ctrlProp634.xml"/><Relationship Id="rId68" Type="http://schemas.openxmlformats.org/officeDocument/2006/relationships/ctrlProp" Target="../ctrlProps/ctrlProp639.xml"/><Relationship Id="rId84" Type="http://schemas.openxmlformats.org/officeDocument/2006/relationships/ctrlProp" Target="../ctrlProps/ctrlProp655.xml"/><Relationship Id="rId89" Type="http://schemas.openxmlformats.org/officeDocument/2006/relationships/ctrlProp" Target="../ctrlProps/ctrlProp660.xml"/><Relationship Id="rId112" Type="http://schemas.openxmlformats.org/officeDocument/2006/relationships/ctrlProp" Target="../ctrlProps/ctrlProp683.xml"/><Relationship Id="rId2" Type="http://schemas.openxmlformats.org/officeDocument/2006/relationships/drawing" Target="../drawings/drawing4.xml"/><Relationship Id="rId16" Type="http://schemas.openxmlformats.org/officeDocument/2006/relationships/ctrlProp" Target="../ctrlProps/ctrlProp587.xml"/><Relationship Id="rId29" Type="http://schemas.openxmlformats.org/officeDocument/2006/relationships/ctrlProp" Target="../ctrlProps/ctrlProp600.xml"/><Relationship Id="rId107" Type="http://schemas.openxmlformats.org/officeDocument/2006/relationships/ctrlProp" Target="../ctrlProps/ctrlProp678.xml"/><Relationship Id="rId11" Type="http://schemas.openxmlformats.org/officeDocument/2006/relationships/ctrlProp" Target="../ctrlProps/ctrlProp582.xml"/><Relationship Id="rId24" Type="http://schemas.openxmlformats.org/officeDocument/2006/relationships/ctrlProp" Target="../ctrlProps/ctrlProp595.xml"/><Relationship Id="rId32" Type="http://schemas.openxmlformats.org/officeDocument/2006/relationships/ctrlProp" Target="../ctrlProps/ctrlProp603.xml"/><Relationship Id="rId37" Type="http://schemas.openxmlformats.org/officeDocument/2006/relationships/ctrlProp" Target="../ctrlProps/ctrlProp608.xml"/><Relationship Id="rId40" Type="http://schemas.openxmlformats.org/officeDocument/2006/relationships/ctrlProp" Target="../ctrlProps/ctrlProp611.xml"/><Relationship Id="rId45" Type="http://schemas.openxmlformats.org/officeDocument/2006/relationships/ctrlProp" Target="../ctrlProps/ctrlProp616.xml"/><Relationship Id="rId53" Type="http://schemas.openxmlformats.org/officeDocument/2006/relationships/ctrlProp" Target="../ctrlProps/ctrlProp624.xml"/><Relationship Id="rId58" Type="http://schemas.openxmlformats.org/officeDocument/2006/relationships/ctrlProp" Target="../ctrlProps/ctrlProp629.xml"/><Relationship Id="rId66" Type="http://schemas.openxmlformats.org/officeDocument/2006/relationships/ctrlProp" Target="../ctrlProps/ctrlProp637.xml"/><Relationship Id="rId74" Type="http://schemas.openxmlformats.org/officeDocument/2006/relationships/ctrlProp" Target="../ctrlProps/ctrlProp645.xml"/><Relationship Id="rId79" Type="http://schemas.openxmlformats.org/officeDocument/2006/relationships/ctrlProp" Target="../ctrlProps/ctrlProp650.xml"/><Relationship Id="rId87" Type="http://schemas.openxmlformats.org/officeDocument/2006/relationships/ctrlProp" Target="../ctrlProps/ctrlProp658.xml"/><Relationship Id="rId102" Type="http://schemas.openxmlformats.org/officeDocument/2006/relationships/ctrlProp" Target="../ctrlProps/ctrlProp673.xml"/><Relationship Id="rId110" Type="http://schemas.openxmlformats.org/officeDocument/2006/relationships/ctrlProp" Target="../ctrlProps/ctrlProp681.xml"/><Relationship Id="rId5" Type="http://schemas.openxmlformats.org/officeDocument/2006/relationships/image" Target="../media/image3.emf"/><Relationship Id="rId61" Type="http://schemas.openxmlformats.org/officeDocument/2006/relationships/ctrlProp" Target="../ctrlProps/ctrlProp632.xml"/><Relationship Id="rId82" Type="http://schemas.openxmlformats.org/officeDocument/2006/relationships/ctrlProp" Target="../ctrlProps/ctrlProp653.xml"/><Relationship Id="rId90" Type="http://schemas.openxmlformats.org/officeDocument/2006/relationships/ctrlProp" Target="../ctrlProps/ctrlProp661.xml"/><Relationship Id="rId95" Type="http://schemas.openxmlformats.org/officeDocument/2006/relationships/ctrlProp" Target="../ctrlProps/ctrlProp666.xml"/><Relationship Id="rId19" Type="http://schemas.openxmlformats.org/officeDocument/2006/relationships/ctrlProp" Target="../ctrlProps/ctrlProp590.xml"/><Relationship Id="rId14" Type="http://schemas.openxmlformats.org/officeDocument/2006/relationships/ctrlProp" Target="../ctrlProps/ctrlProp585.xml"/><Relationship Id="rId22" Type="http://schemas.openxmlformats.org/officeDocument/2006/relationships/ctrlProp" Target="../ctrlProps/ctrlProp593.xml"/><Relationship Id="rId27" Type="http://schemas.openxmlformats.org/officeDocument/2006/relationships/ctrlProp" Target="../ctrlProps/ctrlProp598.xml"/><Relationship Id="rId30" Type="http://schemas.openxmlformats.org/officeDocument/2006/relationships/ctrlProp" Target="../ctrlProps/ctrlProp601.xml"/><Relationship Id="rId35" Type="http://schemas.openxmlformats.org/officeDocument/2006/relationships/ctrlProp" Target="../ctrlProps/ctrlProp606.xml"/><Relationship Id="rId43" Type="http://schemas.openxmlformats.org/officeDocument/2006/relationships/ctrlProp" Target="../ctrlProps/ctrlProp614.xml"/><Relationship Id="rId48" Type="http://schemas.openxmlformats.org/officeDocument/2006/relationships/ctrlProp" Target="../ctrlProps/ctrlProp619.xml"/><Relationship Id="rId56" Type="http://schemas.openxmlformats.org/officeDocument/2006/relationships/ctrlProp" Target="../ctrlProps/ctrlProp627.xml"/><Relationship Id="rId64" Type="http://schemas.openxmlformats.org/officeDocument/2006/relationships/ctrlProp" Target="../ctrlProps/ctrlProp635.xml"/><Relationship Id="rId69" Type="http://schemas.openxmlformats.org/officeDocument/2006/relationships/ctrlProp" Target="../ctrlProps/ctrlProp640.xml"/><Relationship Id="rId77" Type="http://schemas.openxmlformats.org/officeDocument/2006/relationships/ctrlProp" Target="../ctrlProps/ctrlProp648.xml"/><Relationship Id="rId100" Type="http://schemas.openxmlformats.org/officeDocument/2006/relationships/ctrlProp" Target="../ctrlProps/ctrlProp671.xml"/><Relationship Id="rId105" Type="http://schemas.openxmlformats.org/officeDocument/2006/relationships/ctrlProp" Target="../ctrlProps/ctrlProp676.xml"/><Relationship Id="rId113" Type="http://schemas.openxmlformats.org/officeDocument/2006/relationships/ctrlProp" Target="../ctrlProps/ctrlProp684.xml"/><Relationship Id="rId8" Type="http://schemas.openxmlformats.org/officeDocument/2006/relationships/ctrlProp" Target="../ctrlProps/ctrlProp579.xml"/><Relationship Id="rId51" Type="http://schemas.openxmlformats.org/officeDocument/2006/relationships/ctrlProp" Target="../ctrlProps/ctrlProp622.xml"/><Relationship Id="rId72" Type="http://schemas.openxmlformats.org/officeDocument/2006/relationships/ctrlProp" Target="../ctrlProps/ctrlProp643.xml"/><Relationship Id="rId80" Type="http://schemas.openxmlformats.org/officeDocument/2006/relationships/ctrlProp" Target="../ctrlProps/ctrlProp651.xml"/><Relationship Id="rId85" Type="http://schemas.openxmlformats.org/officeDocument/2006/relationships/ctrlProp" Target="../ctrlProps/ctrlProp656.xml"/><Relationship Id="rId93" Type="http://schemas.openxmlformats.org/officeDocument/2006/relationships/ctrlProp" Target="../ctrlProps/ctrlProp664.xml"/><Relationship Id="rId98" Type="http://schemas.openxmlformats.org/officeDocument/2006/relationships/ctrlProp" Target="../ctrlProps/ctrlProp669.xml"/><Relationship Id="rId3" Type="http://schemas.openxmlformats.org/officeDocument/2006/relationships/vmlDrawing" Target="../drawings/vmlDrawing4.vml"/><Relationship Id="rId12" Type="http://schemas.openxmlformats.org/officeDocument/2006/relationships/ctrlProp" Target="../ctrlProps/ctrlProp583.xml"/><Relationship Id="rId17" Type="http://schemas.openxmlformats.org/officeDocument/2006/relationships/ctrlProp" Target="../ctrlProps/ctrlProp588.xml"/><Relationship Id="rId25" Type="http://schemas.openxmlformats.org/officeDocument/2006/relationships/ctrlProp" Target="../ctrlProps/ctrlProp596.xml"/><Relationship Id="rId33" Type="http://schemas.openxmlformats.org/officeDocument/2006/relationships/ctrlProp" Target="../ctrlProps/ctrlProp604.xml"/><Relationship Id="rId38" Type="http://schemas.openxmlformats.org/officeDocument/2006/relationships/ctrlProp" Target="../ctrlProps/ctrlProp609.xml"/><Relationship Id="rId46" Type="http://schemas.openxmlformats.org/officeDocument/2006/relationships/ctrlProp" Target="../ctrlProps/ctrlProp617.xml"/><Relationship Id="rId59" Type="http://schemas.openxmlformats.org/officeDocument/2006/relationships/ctrlProp" Target="../ctrlProps/ctrlProp630.xml"/><Relationship Id="rId67" Type="http://schemas.openxmlformats.org/officeDocument/2006/relationships/ctrlProp" Target="../ctrlProps/ctrlProp638.xml"/><Relationship Id="rId103" Type="http://schemas.openxmlformats.org/officeDocument/2006/relationships/ctrlProp" Target="../ctrlProps/ctrlProp674.xml"/><Relationship Id="rId108" Type="http://schemas.openxmlformats.org/officeDocument/2006/relationships/ctrlProp" Target="../ctrlProps/ctrlProp679.xml"/><Relationship Id="rId20" Type="http://schemas.openxmlformats.org/officeDocument/2006/relationships/ctrlProp" Target="../ctrlProps/ctrlProp591.xml"/><Relationship Id="rId41" Type="http://schemas.openxmlformats.org/officeDocument/2006/relationships/ctrlProp" Target="../ctrlProps/ctrlProp612.xml"/><Relationship Id="rId54" Type="http://schemas.openxmlformats.org/officeDocument/2006/relationships/ctrlProp" Target="../ctrlProps/ctrlProp625.xml"/><Relationship Id="rId62" Type="http://schemas.openxmlformats.org/officeDocument/2006/relationships/ctrlProp" Target="../ctrlProps/ctrlProp633.xml"/><Relationship Id="rId70" Type="http://schemas.openxmlformats.org/officeDocument/2006/relationships/ctrlProp" Target="../ctrlProps/ctrlProp641.xml"/><Relationship Id="rId75" Type="http://schemas.openxmlformats.org/officeDocument/2006/relationships/ctrlProp" Target="../ctrlProps/ctrlProp646.xml"/><Relationship Id="rId83" Type="http://schemas.openxmlformats.org/officeDocument/2006/relationships/ctrlProp" Target="../ctrlProps/ctrlProp654.xml"/><Relationship Id="rId88" Type="http://schemas.openxmlformats.org/officeDocument/2006/relationships/ctrlProp" Target="../ctrlProps/ctrlProp659.xml"/><Relationship Id="rId91" Type="http://schemas.openxmlformats.org/officeDocument/2006/relationships/ctrlProp" Target="../ctrlProps/ctrlProp662.xml"/><Relationship Id="rId96" Type="http://schemas.openxmlformats.org/officeDocument/2006/relationships/ctrlProp" Target="../ctrlProps/ctrlProp667.xml"/><Relationship Id="rId111" Type="http://schemas.openxmlformats.org/officeDocument/2006/relationships/ctrlProp" Target="../ctrlProps/ctrlProp682.xml"/><Relationship Id="rId1" Type="http://schemas.openxmlformats.org/officeDocument/2006/relationships/printerSettings" Target="../printerSettings/printerSettings5.bin"/><Relationship Id="rId6" Type="http://schemas.openxmlformats.org/officeDocument/2006/relationships/ctrlProp" Target="../ctrlProps/ctrlProp577.xml"/><Relationship Id="rId15" Type="http://schemas.openxmlformats.org/officeDocument/2006/relationships/ctrlProp" Target="../ctrlProps/ctrlProp586.xml"/><Relationship Id="rId23" Type="http://schemas.openxmlformats.org/officeDocument/2006/relationships/ctrlProp" Target="../ctrlProps/ctrlProp594.xml"/><Relationship Id="rId28" Type="http://schemas.openxmlformats.org/officeDocument/2006/relationships/ctrlProp" Target="../ctrlProps/ctrlProp599.xml"/><Relationship Id="rId36" Type="http://schemas.openxmlformats.org/officeDocument/2006/relationships/ctrlProp" Target="../ctrlProps/ctrlProp607.xml"/><Relationship Id="rId49" Type="http://schemas.openxmlformats.org/officeDocument/2006/relationships/ctrlProp" Target="../ctrlProps/ctrlProp620.xml"/><Relationship Id="rId57" Type="http://schemas.openxmlformats.org/officeDocument/2006/relationships/ctrlProp" Target="../ctrlProps/ctrlProp628.xml"/><Relationship Id="rId106" Type="http://schemas.openxmlformats.org/officeDocument/2006/relationships/ctrlProp" Target="../ctrlProps/ctrlProp677.xml"/><Relationship Id="rId10" Type="http://schemas.openxmlformats.org/officeDocument/2006/relationships/ctrlProp" Target="../ctrlProps/ctrlProp581.xml"/><Relationship Id="rId31" Type="http://schemas.openxmlformats.org/officeDocument/2006/relationships/ctrlProp" Target="../ctrlProps/ctrlProp602.xml"/><Relationship Id="rId44" Type="http://schemas.openxmlformats.org/officeDocument/2006/relationships/ctrlProp" Target="../ctrlProps/ctrlProp615.xml"/><Relationship Id="rId52" Type="http://schemas.openxmlformats.org/officeDocument/2006/relationships/ctrlProp" Target="../ctrlProps/ctrlProp623.xml"/><Relationship Id="rId60" Type="http://schemas.openxmlformats.org/officeDocument/2006/relationships/ctrlProp" Target="../ctrlProps/ctrlProp631.xml"/><Relationship Id="rId65" Type="http://schemas.openxmlformats.org/officeDocument/2006/relationships/ctrlProp" Target="../ctrlProps/ctrlProp636.xml"/><Relationship Id="rId73" Type="http://schemas.openxmlformats.org/officeDocument/2006/relationships/ctrlProp" Target="../ctrlProps/ctrlProp644.xml"/><Relationship Id="rId78" Type="http://schemas.openxmlformats.org/officeDocument/2006/relationships/ctrlProp" Target="../ctrlProps/ctrlProp649.xml"/><Relationship Id="rId81" Type="http://schemas.openxmlformats.org/officeDocument/2006/relationships/ctrlProp" Target="../ctrlProps/ctrlProp652.xml"/><Relationship Id="rId86" Type="http://schemas.openxmlformats.org/officeDocument/2006/relationships/ctrlProp" Target="../ctrlProps/ctrlProp657.xml"/><Relationship Id="rId94" Type="http://schemas.openxmlformats.org/officeDocument/2006/relationships/ctrlProp" Target="../ctrlProps/ctrlProp665.xml"/><Relationship Id="rId99" Type="http://schemas.openxmlformats.org/officeDocument/2006/relationships/ctrlProp" Target="../ctrlProps/ctrlProp670.xml"/><Relationship Id="rId101" Type="http://schemas.openxmlformats.org/officeDocument/2006/relationships/ctrlProp" Target="../ctrlProps/ctrlProp672.xml"/><Relationship Id="rId4" Type="http://schemas.openxmlformats.org/officeDocument/2006/relationships/oleObject" Target="../embeddings/Microsoft_Word_97_-_2003_Document2.doc"/><Relationship Id="rId9" Type="http://schemas.openxmlformats.org/officeDocument/2006/relationships/ctrlProp" Target="../ctrlProps/ctrlProp580.xml"/><Relationship Id="rId13" Type="http://schemas.openxmlformats.org/officeDocument/2006/relationships/ctrlProp" Target="../ctrlProps/ctrlProp584.xml"/><Relationship Id="rId18" Type="http://schemas.openxmlformats.org/officeDocument/2006/relationships/ctrlProp" Target="../ctrlProps/ctrlProp589.xml"/><Relationship Id="rId39" Type="http://schemas.openxmlformats.org/officeDocument/2006/relationships/ctrlProp" Target="../ctrlProps/ctrlProp610.xml"/><Relationship Id="rId109" Type="http://schemas.openxmlformats.org/officeDocument/2006/relationships/ctrlProp" Target="../ctrlProps/ctrlProp680.xml"/><Relationship Id="rId34" Type="http://schemas.openxmlformats.org/officeDocument/2006/relationships/ctrlProp" Target="../ctrlProps/ctrlProp605.xml"/><Relationship Id="rId50" Type="http://schemas.openxmlformats.org/officeDocument/2006/relationships/ctrlProp" Target="../ctrlProps/ctrlProp621.xml"/><Relationship Id="rId55" Type="http://schemas.openxmlformats.org/officeDocument/2006/relationships/ctrlProp" Target="../ctrlProps/ctrlProp626.xml"/><Relationship Id="rId76" Type="http://schemas.openxmlformats.org/officeDocument/2006/relationships/ctrlProp" Target="../ctrlProps/ctrlProp647.xml"/><Relationship Id="rId97" Type="http://schemas.openxmlformats.org/officeDocument/2006/relationships/ctrlProp" Target="../ctrlProps/ctrlProp668.xml"/><Relationship Id="rId104" Type="http://schemas.openxmlformats.org/officeDocument/2006/relationships/ctrlProp" Target="../ctrlProps/ctrlProp675.xml"/><Relationship Id="rId7" Type="http://schemas.openxmlformats.org/officeDocument/2006/relationships/ctrlProp" Target="../ctrlProps/ctrlProp578.xml"/><Relationship Id="rId71" Type="http://schemas.openxmlformats.org/officeDocument/2006/relationships/ctrlProp" Target="../ctrlProps/ctrlProp642.xml"/><Relationship Id="rId92" Type="http://schemas.openxmlformats.org/officeDocument/2006/relationships/ctrlProp" Target="../ctrlProps/ctrlProp66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8" Type="http://schemas.openxmlformats.org/officeDocument/2006/relationships/oleObject" Target="../embeddings/Microsoft_Word_97_-_2003_Document6.doc"/><Relationship Id="rId3" Type="http://schemas.openxmlformats.org/officeDocument/2006/relationships/vmlDrawing" Target="../drawings/vmlDrawing6.vml"/><Relationship Id="rId7" Type="http://schemas.openxmlformats.org/officeDocument/2006/relationships/image" Target="../media/image6.emf"/><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oleObject" Target="../embeddings/Microsoft_Word_97_-_2003_Document5.doc"/><Relationship Id="rId5" Type="http://schemas.openxmlformats.org/officeDocument/2006/relationships/image" Target="../media/image5.emf"/><Relationship Id="rId4" Type="http://schemas.openxmlformats.org/officeDocument/2006/relationships/oleObject" Target="../embeddings/Microsoft_Word_97_-_2003_Document4.doc"/><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857"/>
  <sheetViews>
    <sheetView topLeftCell="A828" zoomScale="90" zoomScaleNormal="90" zoomScaleSheetLayoutView="90" workbookViewId="0">
      <selection activeCell="L823" sqref="L823"/>
    </sheetView>
  </sheetViews>
  <sheetFormatPr defaultRowHeight="15.75" x14ac:dyDescent="0.25"/>
  <cols>
    <col min="1" max="2" width="9.140625" style="151"/>
    <col min="3" max="3" width="8.5703125" style="151" customWidth="1"/>
    <col min="4" max="4" width="9" style="151" customWidth="1"/>
    <col min="5" max="5" width="8.85546875" style="151" customWidth="1"/>
    <col min="6" max="6" width="13.85546875" style="151" customWidth="1"/>
    <col min="7" max="7" width="1.85546875" style="151" customWidth="1"/>
    <col min="8" max="8" width="5" style="151" customWidth="1"/>
    <col min="9" max="9" width="23.85546875" style="151" customWidth="1"/>
    <col min="10" max="10" width="7.85546875" style="352" customWidth="1"/>
    <col min="11" max="11" width="12" customWidth="1"/>
  </cols>
  <sheetData>
    <row r="1" spans="1:10" ht="20.25" x14ac:dyDescent="0.2">
      <c r="A1" s="775" t="s">
        <v>73</v>
      </c>
      <c r="B1" s="776"/>
      <c r="C1" s="776"/>
      <c r="D1" s="776"/>
      <c r="E1" s="776"/>
      <c r="F1" s="776"/>
      <c r="G1" s="776"/>
      <c r="H1" s="776"/>
      <c r="I1" s="776"/>
      <c r="J1" s="777"/>
    </row>
    <row r="2" spans="1:10" ht="20.25" x14ac:dyDescent="0.2">
      <c r="A2" s="778" t="s">
        <v>904</v>
      </c>
      <c r="B2" s="779"/>
      <c r="C2" s="779"/>
      <c r="D2" s="779"/>
      <c r="E2" s="779"/>
      <c r="F2" s="779"/>
      <c r="G2" s="779"/>
      <c r="H2" s="779"/>
      <c r="I2" s="779"/>
      <c r="J2" s="780"/>
    </row>
    <row r="3" spans="1:10" ht="15.75" customHeight="1" x14ac:dyDescent="0.2">
      <c r="A3" s="790" t="s">
        <v>1157</v>
      </c>
      <c r="B3" s="791"/>
      <c r="C3" s="791"/>
      <c r="D3" s="791"/>
      <c r="E3" s="791"/>
      <c r="F3" s="791"/>
      <c r="G3" s="791"/>
      <c r="H3" s="791"/>
      <c r="I3" s="791"/>
      <c r="J3" s="792"/>
    </row>
    <row r="4" spans="1:10" x14ac:dyDescent="0.2">
      <c r="A4" s="787" t="s">
        <v>74</v>
      </c>
      <c r="B4" s="788"/>
      <c r="C4" s="788"/>
      <c r="D4" s="788"/>
      <c r="E4" s="788"/>
      <c r="F4" s="788"/>
      <c r="G4" s="788"/>
      <c r="H4" s="788"/>
      <c r="I4" s="788"/>
      <c r="J4" s="789"/>
    </row>
    <row r="5" spans="1:10" x14ac:dyDescent="0.25">
      <c r="A5" s="793" t="s">
        <v>1158</v>
      </c>
      <c r="B5" s="794"/>
      <c r="C5" s="794"/>
      <c r="D5" s="794"/>
      <c r="E5" s="794"/>
      <c r="F5" s="794"/>
      <c r="G5" s="794"/>
      <c r="H5" s="794"/>
      <c r="I5" s="794"/>
      <c r="J5" s="795"/>
    </row>
    <row r="6" spans="1:10" x14ac:dyDescent="0.25">
      <c r="A6" s="796" t="s">
        <v>1168</v>
      </c>
      <c r="B6" s="794"/>
      <c r="C6" s="794"/>
      <c r="D6" s="794"/>
      <c r="E6" s="794"/>
      <c r="F6" s="794"/>
      <c r="G6" s="794"/>
      <c r="H6" s="794"/>
      <c r="I6" s="794"/>
      <c r="J6" s="795"/>
    </row>
    <row r="7" spans="1:10" ht="15.75" customHeight="1" x14ac:dyDescent="0.2">
      <c r="A7" s="790"/>
      <c r="B7" s="791"/>
      <c r="C7" s="791"/>
      <c r="D7" s="791"/>
      <c r="E7" s="791"/>
      <c r="F7" s="791"/>
      <c r="G7" s="791"/>
      <c r="H7" s="791"/>
      <c r="I7" s="791"/>
      <c r="J7" s="792"/>
    </row>
    <row r="8" spans="1:10" ht="15.75" customHeight="1" x14ac:dyDescent="0.2">
      <c r="A8" s="797" t="s">
        <v>1173</v>
      </c>
      <c r="B8" s="798"/>
      <c r="C8" s="798"/>
      <c r="D8" s="798"/>
      <c r="E8" s="798"/>
      <c r="F8" s="798"/>
      <c r="G8" s="798"/>
      <c r="H8" s="798"/>
      <c r="I8" s="798"/>
      <c r="J8" s="799"/>
    </row>
    <row r="9" spans="1:10" ht="15.75" customHeight="1" x14ac:dyDescent="0.25">
      <c r="A9" s="781" t="s">
        <v>1174</v>
      </c>
      <c r="B9" s="782"/>
      <c r="C9" s="782"/>
      <c r="D9" s="782"/>
      <c r="E9" s="782"/>
      <c r="F9" s="782"/>
      <c r="G9" s="782"/>
      <c r="H9" s="782"/>
      <c r="I9" s="782"/>
      <c r="J9" s="783"/>
    </row>
    <row r="10" spans="1:10" ht="13.5" thickBot="1" x14ac:dyDescent="0.25">
      <c r="A10" s="784"/>
      <c r="B10" s="785"/>
      <c r="C10" s="785"/>
      <c r="D10" s="785"/>
      <c r="E10" s="785"/>
      <c r="F10" s="785"/>
      <c r="G10" s="785"/>
      <c r="H10" s="785"/>
      <c r="I10" s="785"/>
      <c r="J10" s="786"/>
    </row>
    <row r="11" spans="1:10" ht="12" customHeight="1" x14ac:dyDescent="0.25">
      <c r="A11" s="143"/>
      <c r="B11" s="143"/>
      <c r="C11" s="143"/>
      <c r="D11" s="143"/>
      <c r="E11" s="143"/>
      <c r="F11" s="143"/>
      <c r="G11" s="143"/>
      <c r="H11" s="143"/>
      <c r="I11" s="143"/>
    </row>
    <row r="12" spans="1:10" ht="56.25" customHeight="1" x14ac:dyDescent="0.25">
      <c r="A12" s="801" t="s">
        <v>1159</v>
      </c>
      <c r="B12" s="801"/>
      <c r="C12" s="801"/>
      <c r="D12" s="801"/>
      <c r="E12" s="801"/>
      <c r="F12" s="801"/>
      <c r="G12" s="801"/>
      <c r="H12" s="801"/>
      <c r="I12" s="801"/>
    </row>
    <row r="13" spans="1:10" ht="9.75" customHeight="1" x14ac:dyDescent="0.25">
      <c r="A13" s="143"/>
      <c r="B13" s="143"/>
      <c r="C13" s="143"/>
      <c r="D13" s="143"/>
      <c r="E13" s="143"/>
      <c r="F13" s="143"/>
      <c r="G13" s="143"/>
      <c r="H13" s="143"/>
      <c r="I13" s="143"/>
    </row>
    <row r="14" spans="1:10" ht="30.75" customHeight="1" x14ac:dyDescent="0.25">
      <c r="A14" s="802" t="s">
        <v>1160</v>
      </c>
      <c r="B14" s="802"/>
      <c r="C14" s="802"/>
      <c r="D14" s="802"/>
      <c r="E14" s="802"/>
      <c r="F14" s="802"/>
      <c r="G14" s="802"/>
      <c r="H14" s="802"/>
      <c r="I14" s="802"/>
    </row>
    <row r="15" spans="1:10" ht="9" customHeight="1" x14ac:dyDescent="0.25">
      <c r="A15" s="143"/>
      <c r="B15" s="143"/>
      <c r="C15" s="143"/>
      <c r="D15" s="143"/>
      <c r="E15" s="143"/>
      <c r="F15" s="143"/>
      <c r="G15" s="143"/>
      <c r="H15" s="143"/>
      <c r="I15" s="143"/>
    </row>
    <row r="16" spans="1:10" ht="120" customHeight="1" x14ac:dyDescent="0.25">
      <c r="A16" s="773" t="s">
        <v>1161</v>
      </c>
      <c r="B16" s="773"/>
      <c r="C16" s="773"/>
      <c r="D16" s="773"/>
      <c r="E16" s="773"/>
      <c r="F16" s="773"/>
      <c r="G16" s="773"/>
      <c r="H16" s="773"/>
      <c r="I16" s="773"/>
    </row>
    <row r="17" spans="1:9" ht="6" customHeight="1" x14ac:dyDescent="0.25">
      <c r="A17" s="143"/>
      <c r="B17" s="143"/>
      <c r="C17" s="143"/>
      <c r="D17" s="143"/>
      <c r="E17" s="143"/>
      <c r="F17" s="143"/>
      <c r="G17" s="143"/>
      <c r="H17" s="143"/>
      <c r="I17" s="143"/>
    </row>
    <row r="18" spans="1:9" ht="20.25" customHeight="1" x14ac:dyDescent="0.25">
      <c r="A18" s="803" t="s">
        <v>75</v>
      </c>
      <c r="B18" s="803"/>
      <c r="C18" s="803"/>
      <c r="D18" s="803"/>
      <c r="E18" s="803"/>
      <c r="F18" s="803"/>
      <c r="G18" s="803"/>
      <c r="H18" s="803"/>
      <c r="I18" s="803"/>
    </row>
    <row r="19" spans="1:9" ht="7.5" customHeight="1" x14ac:dyDescent="0.25">
      <c r="A19" s="143"/>
      <c r="B19" s="143"/>
      <c r="C19" s="143"/>
      <c r="D19" s="143"/>
      <c r="E19" s="143"/>
      <c r="F19" s="143"/>
      <c r="G19" s="143"/>
      <c r="H19" s="143"/>
      <c r="I19" s="143"/>
    </row>
    <row r="20" spans="1:9" x14ac:dyDescent="0.25">
      <c r="A20" s="144" t="s">
        <v>875</v>
      </c>
      <c r="B20" s="144"/>
      <c r="C20" s="144" t="s">
        <v>876</v>
      </c>
      <c r="D20" s="143"/>
      <c r="E20" s="143"/>
      <c r="F20" s="143"/>
      <c r="G20" s="143"/>
      <c r="H20" s="143"/>
      <c r="I20" s="143"/>
    </row>
    <row r="21" spans="1:9" x14ac:dyDescent="0.25">
      <c r="A21" s="143"/>
      <c r="B21" s="143"/>
      <c r="C21" s="143"/>
      <c r="D21" s="143"/>
      <c r="E21" s="143"/>
      <c r="F21" s="143"/>
      <c r="G21" s="143"/>
      <c r="H21" s="143"/>
      <c r="I21" s="143"/>
    </row>
    <row r="22" spans="1:9" x14ac:dyDescent="0.25">
      <c r="A22" s="145" t="s">
        <v>877</v>
      </c>
      <c r="B22" s="146"/>
      <c r="C22" s="146"/>
      <c r="D22" s="145"/>
      <c r="E22" s="659"/>
      <c r="F22" s="659"/>
      <c r="G22" s="659"/>
      <c r="H22" s="659"/>
      <c r="I22" s="659"/>
    </row>
    <row r="23" spans="1:9" x14ac:dyDescent="0.25">
      <c r="A23" s="145" t="s">
        <v>878</v>
      </c>
      <c r="B23" s="146"/>
      <c r="C23" s="146"/>
      <c r="D23" s="145"/>
      <c r="E23" s="668"/>
      <c r="F23" s="668"/>
      <c r="G23" s="668"/>
      <c r="H23" s="668"/>
      <c r="I23" s="668"/>
    </row>
    <row r="24" spans="1:9" x14ac:dyDescent="0.25">
      <c r="A24" s="145" t="s">
        <v>879</v>
      </c>
      <c r="B24" s="147"/>
      <c r="C24" s="146"/>
      <c r="D24" s="145"/>
      <c r="E24" s="668"/>
      <c r="F24" s="668"/>
      <c r="G24" s="668"/>
      <c r="H24" s="668"/>
      <c r="I24" s="668"/>
    </row>
    <row r="25" spans="1:9" x14ac:dyDescent="0.25">
      <c r="A25" s="145" t="s">
        <v>905</v>
      </c>
      <c r="B25" s="146"/>
      <c r="C25" s="146"/>
      <c r="D25" s="145"/>
      <c r="E25" s="668"/>
      <c r="F25" s="668"/>
      <c r="G25" s="668"/>
      <c r="H25" s="668"/>
      <c r="I25" s="668"/>
    </row>
    <row r="26" spans="1:9" x14ac:dyDescent="0.25">
      <c r="A26" s="145" t="s">
        <v>880</v>
      </c>
      <c r="B26" s="146"/>
      <c r="C26" s="145"/>
      <c r="D26" s="145"/>
      <c r="E26" s="668"/>
      <c r="F26" s="668"/>
      <c r="G26" s="668"/>
      <c r="H26" s="668"/>
      <c r="I26" s="668"/>
    </row>
    <row r="27" spans="1:9" x14ac:dyDescent="0.25">
      <c r="A27" s="145" t="s">
        <v>881</v>
      </c>
      <c r="B27" s="146"/>
      <c r="C27" s="145"/>
      <c r="D27" s="145"/>
      <c r="E27" s="668"/>
      <c r="F27" s="668"/>
      <c r="G27" s="668"/>
      <c r="H27" s="668"/>
      <c r="I27" s="668"/>
    </row>
    <row r="28" spans="1:9" x14ac:dyDescent="0.25">
      <c r="A28" s="145" t="s">
        <v>882</v>
      </c>
      <c r="B28" s="146"/>
      <c r="C28" s="145"/>
      <c r="D28" s="145"/>
      <c r="E28" s="668"/>
      <c r="F28" s="668"/>
      <c r="G28" s="668"/>
      <c r="H28" s="668"/>
      <c r="I28" s="668"/>
    </row>
    <row r="29" spans="1:9" x14ac:dyDescent="0.25">
      <c r="A29" s="145" t="s">
        <v>883</v>
      </c>
      <c r="B29" s="146"/>
      <c r="C29" s="145"/>
      <c r="D29" s="145"/>
      <c r="E29" s="668"/>
      <c r="F29" s="668"/>
      <c r="G29" s="668"/>
      <c r="H29" s="668"/>
      <c r="I29" s="668"/>
    </row>
    <row r="30" spans="1:9" x14ac:dyDescent="0.25">
      <c r="A30" s="145" t="s">
        <v>884</v>
      </c>
      <c r="B30" s="146"/>
      <c r="C30" s="145"/>
      <c r="D30" s="145"/>
      <c r="E30" s="668"/>
      <c r="F30" s="668"/>
      <c r="G30" s="668"/>
      <c r="H30" s="668"/>
      <c r="I30" s="668"/>
    </row>
    <row r="31" spans="1:9" x14ac:dyDescent="0.25">
      <c r="A31" s="145" t="s">
        <v>885</v>
      </c>
      <c r="B31" s="146"/>
      <c r="C31" s="145"/>
      <c r="D31" s="145"/>
      <c r="E31" s="668"/>
      <c r="F31" s="668"/>
      <c r="G31" s="668"/>
      <c r="H31" s="668"/>
      <c r="I31" s="668"/>
    </row>
    <row r="32" spans="1:9" x14ac:dyDescent="0.25">
      <c r="A32" s="145" t="s">
        <v>886</v>
      </c>
      <c r="B32" s="146"/>
      <c r="C32" s="146"/>
      <c r="D32" s="145"/>
      <c r="E32" s="668"/>
      <c r="F32" s="668"/>
      <c r="G32" s="668"/>
      <c r="H32" s="668"/>
      <c r="I32" s="668"/>
    </row>
    <row r="33" spans="1:9" x14ac:dyDescent="0.25">
      <c r="A33" s="148" t="s">
        <v>887</v>
      </c>
      <c r="B33" s="149"/>
      <c r="C33" s="148"/>
      <c r="D33" s="143"/>
      <c r="E33" s="668"/>
      <c r="F33" s="668"/>
      <c r="G33" s="668"/>
      <c r="H33" s="668"/>
      <c r="I33" s="668"/>
    </row>
    <row r="34" spans="1:9" ht="16.5" thickBot="1" x14ac:dyDescent="0.3">
      <c r="A34" s="145" t="s">
        <v>1042</v>
      </c>
      <c r="B34" s="145"/>
      <c r="C34" s="150"/>
      <c r="D34" s="145"/>
      <c r="E34" s="145"/>
      <c r="F34" s="145"/>
      <c r="G34" s="145"/>
      <c r="H34" s="145"/>
      <c r="I34" s="143"/>
    </row>
    <row r="35" spans="1:9" ht="16.5" thickBot="1" x14ac:dyDescent="0.3">
      <c r="A35" s="491"/>
      <c r="B35" s="152" t="s">
        <v>888</v>
      </c>
      <c r="C35" s="491"/>
      <c r="D35" s="152" t="s">
        <v>889</v>
      </c>
      <c r="E35" s="145"/>
      <c r="F35" s="494"/>
      <c r="G35" s="152" t="s">
        <v>890</v>
      </c>
    </row>
    <row r="36" spans="1:9" ht="16.5" thickBot="1" x14ac:dyDescent="0.3">
      <c r="A36" s="491"/>
      <c r="B36" s="152" t="s">
        <v>76</v>
      </c>
      <c r="C36" s="492"/>
      <c r="D36" s="152" t="s">
        <v>77</v>
      </c>
      <c r="E36" s="145"/>
      <c r="F36" s="265"/>
      <c r="G36" s="265"/>
      <c r="H36" s="152"/>
    </row>
    <row r="37" spans="1:9" x14ac:dyDescent="0.25">
      <c r="A37" s="144" t="s">
        <v>891</v>
      </c>
      <c r="B37" s="149"/>
      <c r="C37" s="144" t="s">
        <v>892</v>
      </c>
      <c r="D37" s="149"/>
      <c r="E37" s="149"/>
      <c r="F37" s="149"/>
      <c r="G37" s="149"/>
      <c r="H37" s="149"/>
      <c r="I37" s="143"/>
    </row>
    <row r="38" spans="1:9" ht="10.5" customHeight="1" x14ac:dyDescent="0.25">
      <c r="A38" s="144"/>
      <c r="B38" s="149"/>
      <c r="C38" s="144"/>
      <c r="D38" s="149"/>
      <c r="E38" s="149"/>
      <c r="F38" s="149"/>
      <c r="G38" s="149"/>
      <c r="H38" s="149"/>
      <c r="I38" s="143"/>
    </row>
    <row r="39" spans="1:9" x14ac:dyDescent="0.25">
      <c r="A39" s="154" t="s">
        <v>893</v>
      </c>
      <c r="B39" s="144" t="s">
        <v>894</v>
      </c>
      <c r="C39" s="148"/>
      <c r="D39" s="148"/>
      <c r="E39" s="148"/>
      <c r="F39" s="155"/>
      <c r="G39" s="155"/>
      <c r="H39" s="155"/>
      <c r="I39" s="148"/>
    </row>
    <row r="40" spans="1:9" x14ac:dyDescent="0.25">
      <c r="A40" s="145"/>
      <c r="B40" s="152" t="s">
        <v>636</v>
      </c>
      <c r="C40" s="152"/>
      <c r="D40" s="152"/>
      <c r="E40" s="659"/>
      <c r="F40" s="659"/>
      <c r="G40" s="659"/>
      <c r="H40" s="659"/>
      <c r="I40" s="659"/>
    </row>
    <row r="41" spans="1:9" x14ac:dyDescent="0.25">
      <c r="A41" s="145"/>
      <c r="B41" s="152" t="s">
        <v>895</v>
      </c>
      <c r="C41" s="152"/>
      <c r="D41" s="152"/>
      <c r="E41" s="659"/>
      <c r="F41" s="659"/>
      <c r="G41" s="659"/>
      <c r="H41" s="659"/>
      <c r="I41" s="659"/>
    </row>
    <row r="42" spans="1:9" x14ac:dyDescent="0.25">
      <c r="A42" s="145"/>
      <c r="B42" s="152" t="s">
        <v>896</v>
      </c>
      <c r="C42" s="152"/>
      <c r="D42" s="152"/>
      <c r="E42" s="659"/>
      <c r="F42" s="659"/>
      <c r="G42" s="659"/>
      <c r="H42" s="659"/>
      <c r="I42" s="659"/>
    </row>
    <row r="43" spans="1:9" x14ac:dyDescent="0.25">
      <c r="A43" s="145"/>
      <c r="B43" s="759" t="s">
        <v>897</v>
      </c>
      <c r="C43" s="759"/>
      <c r="D43" s="152"/>
      <c r="E43" s="668"/>
      <c r="F43" s="668"/>
      <c r="G43" s="668"/>
      <c r="H43" s="668"/>
      <c r="I43" s="668"/>
    </row>
    <row r="44" spans="1:9" x14ac:dyDescent="0.25">
      <c r="A44" s="145"/>
      <c r="B44" s="152" t="s">
        <v>898</v>
      </c>
      <c r="C44" s="152"/>
      <c r="D44" s="152"/>
      <c r="E44" s="668"/>
      <c r="F44" s="668"/>
      <c r="G44" s="668"/>
      <c r="H44" s="668"/>
      <c r="I44" s="668"/>
    </row>
    <row r="45" spans="1:9" ht="27.75" customHeight="1" x14ac:dyDescent="0.25">
      <c r="A45" s="145"/>
      <c r="B45" s="152" t="s">
        <v>899</v>
      </c>
      <c r="C45" s="152"/>
      <c r="D45" s="152"/>
      <c r="E45" s="750"/>
      <c r="F45" s="750"/>
      <c r="G45" s="750"/>
      <c r="H45" s="750"/>
      <c r="I45" s="750"/>
    </row>
    <row r="46" spans="1:9" x14ac:dyDescent="0.25">
      <c r="A46" s="145"/>
      <c r="B46" s="152" t="s">
        <v>900</v>
      </c>
      <c r="C46" s="145"/>
      <c r="D46" s="156"/>
      <c r="E46" s="668"/>
      <c r="F46" s="668"/>
      <c r="G46" s="668"/>
      <c r="H46" s="668"/>
      <c r="I46" s="668"/>
    </row>
    <row r="47" spans="1:9" ht="8.25" customHeight="1" x14ac:dyDescent="0.25">
      <c r="A47" s="148"/>
      <c r="B47" s="143"/>
      <c r="C47" s="143"/>
      <c r="D47" s="157"/>
      <c r="E47" s="158"/>
      <c r="F47" s="158"/>
      <c r="G47" s="158"/>
      <c r="H47" s="158"/>
      <c r="I47" s="158"/>
    </row>
    <row r="48" spans="1:9" x14ac:dyDescent="0.25">
      <c r="A48" s="154" t="s">
        <v>901</v>
      </c>
      <c r="B48" s="144" t="s">
        <v>1145</v>
      </c>
      <c r="C48" s="149"/>
      <c r="D48" s="149"/>
      <c r="E48" s="149"/>
      <c r="F48" s="149"/>
      <c r="G48" s="149"/>
      <c r="H48" s="149"/>
      <c r="I48" s="143"/>
    </row>
    <row r="49" spans="1:9" x14ac:dyDescent="0.25">
      <c r="A49" s="145"/>
      <c r="B49" s="606"/>
      <c r="C49" s="152" t="s">
        <v>902</v>
      </c>
      <c r="D49" s="159"/>
      <c r="E49" s="160"/>
      <c r="F49" s="159"/>
      <c r="G49" s="159"/>
      <c r="H49" s="761">
        <v>0</v>
      </c>
      <c r="I49" s="761"/>
    </row>
    <row r="50" spans="1:9" ht="16.5" thickBot="1" x14ac:dyDescent="0.3">
      <c r="A50" s="145"/>
      <c r="B50" s="606"/>
      <c r="C50" s="152" t="s">
        <v>903</v>
      </c>
      <c r="D50" s="160"/>
      <c r="E50" s="159"/>
      <c r="F50" s="159"/>
      <c r="G50" s="159"/>
      <c r="H50" s="762">
        <v>0</v>
      </c>
      <c r="I50" s="762"/>
    </row>
    <row r="51" spans="1:9" ht="16.5" thickBot="1" x14ac:dyDescent="0.3">
      <c r="A51" s="145"/>
      <c r="B51" s="145"/>
      <c r="C51" s="152" t="s">
        <v>0</v>
      </c>
      <c r="D51" s="159"/>
      <c r="E51" s="159"/>
      <c r="F51" s="547"/>
      <c r="G51" s="674" t="s">
        <v>78</v>
      </c>
      <c r="H51" s="675"/>
      <c r="I51" s="675"/>
    </row>
    <row r="52" spans="1:9" ht="6" customHeight="1" x14ac:dyDescent="0.25">
      <c r="A52" s="143"/>
      <c r="B52" s="161"/>
      <c r="C52" s="164"/>
      <c r="D52" s="162"/>
      <c r="E52" s="162"/>
      <c r="F52" s="162"/>
      <c r="G52" s="162"/>
      <c r="H52" s="162"/>
      <c r="I52" s="163"/>
    </row>
    <row r="53" spans="1:9" x14ac:dyDescent="0.25">
      <c r="A53" s="154" t="s">
        <v>368</v>
      </c>
      <c r="B53" s="144" t="s">
        <v>1</v>
      </c>
      <c r="C53" s="148"/>
      <c r="D53" s="148"/>
      <c r="E53" s="149"/>
      <c r="F53" s="149"/>
      <c r="G53" s="149"/>
      <c r="H53" s="149"/>
      <c r="I53" s="143"/>
    </row>
    <row r="54" spans="1:9" x14ac:dyDescent="0.25">
      <c r="B54" s="145" t="s">
        <v>2</v>
      </c>
      <c r="C54" s="145"/>
      <c r="D54" s="145"/>
      <c r="E54" s="146"/>
      <c r="F54" s="146"/>
      <c r="G54" s="146"/>
      <c r="H54" s="146"/>
      <c r="I54" s="145"/>
    </row>
    <row r="55" spans="1:9" ht="16.5" thickBot="1" x14ac:dyDescent="0.3">
      <c r="A55" s="150"/>
      <c r="B55" s="152" t="s">
        <v>1146</v>
      </c>
      <c r="C55" s="145"/>
      <c r="D55" s="145"/>
      <c r="E55" s="146"/>
      <c r="F55" s="146"/>
      <c r="G55" s="146"/>
      <c r="H55" s="146"/>
      <c r="I55" s="145"/>
    </row>
    <row r="56" spans="1:9" ht="16.5" thickBot="1" x14ac:dyDescent="0.3">
      <c r="A56" s="150"/>
      <c r="B56" s="491"/>
      <c r="C56" s="152" t="s">
        <v>3</v>
      </c>
      <c r="D56" s="145"/>
      <c r="E56" s="145"/>
      <c r="F56" s="145"/>
      <c r="G56" s="145"/>
      <c r="H56" s="145"/>
      <c r="I56" s="145"/>
    </row>
    <row r="57" spans="1:9" ht="16.5" thickBot="1" x14ac:dyDescent="0.3">
      <c r="A57" s="150"/>
      <c r="B57" s="491"/>
      <c r="C57" s="152" t="s">
        <v>4</v>
      </c>
      <c r="D57" s="145"/>
      <c r="E57" s="145"/>
      <c r="F57" s="145"/>
      <c r="G57" s="145"/>
      <c r="H57" s="145"/>
      <c r="I57" s="145"/>
    </row>
    <row r="58" spans="1:9" ht="16.5" thickBot="1" x14ac:dyDescent="0.3">
      <c r="A58" s="150"/>
      <c r="B58" s="491"/>
      <c r="C58" s="152" t="s">
        <v>5</v>
      </c>
      <c r="D58" s="145"/>
      <c r="E58" s="145"/>
      <c r="F58" s="145"/>
      <c r="G58" s="145"/>
      <c r="H58" s="145"/>
      <c r="I58" s="145"/>
    </row>
    <row r="59" spans="1:9" ht="16.5" thickBot="1" x14ac:dyDescent="0.3">
      <c r="A59" s="150"/>
      <c r="B59" s="491"/>
      <c r="C59" s="152" t="s">
        <v>6</v>
      </c>
      <c r="D59" s="145"/>
      <c r="E59" s="145"/>
      <c r="F59" s="145"/>
      <c r="G59" s="145"/>
      <c r="H59" s="145"/>
      <c r="I59" s="145"/>
    </row>
    <row r="60" spans="1:9" ht="16.5" thickBot="1" x14ac:dyDescent="0.3">
      <c r="A60" s="150"/>
      <c r="B60" s="491"/>
      <c r="C60" s="152" t="s">
        <v>7</v>
      </c>
      <c r="D60" s="145"/>
      <c r="E60" s="145"/>
      <c r="F60" s="145"/>
      <c r="G60" s="145"/>
      <c r="H60" s="165" t="s">
        <v>8</v>
      </c>
      <c r="I60" s="266"/>
    </row>
    <row r="61" spans="1:9" ht="16.5" thickBot="1" x14ac:dyDescent="0.3">
      <c r="A61" s="150"/>
      <c r="B61" s="491"/>
      <c r="C61" s="166" t="s">
        <v>9</v>
      </c>
      <c r="D61" s="150"/>
      <c r="E61" s="150"/>
      <c r="F61" s="150"/>
      <c r="G61" s="150"/>
      <c r="H61" s="150"/>
      <c r="I61" s="150"/>
    </row>
    <row r="62" spans="1:9" ht="16.5" thickBot="1" x14ac:dyDescent="0.3">
      <c r="A62" s="150"/>
      <c r="B62" s="491"/>
      <c r="C62" s="166" t="s">
        <v>369</v>
      </c>
      <c r="D62" s="150"/>
      <c r="E62" s="167" t="s">
        <v>10</v>
      </c>
      <c r="F62" s="774"/>
      <c r="G62" s="672"/>
      <c r="H62" s="150"/>
      <c r="I62" s="150"/>
    </row>
    <row r="63" spans="1:9" ht="16.5" thickBot="1" x14ac:dyDescent="0.3">
      <c r="A63" s="150"/>
      <c r="B63" s="491"/>
      <c r="C63" s="168" t="s">
        <v>11</v>
      </c>
      <c r="D63" s="150"/>
      <c r="E63" s="168"/>
      <c r="F63" s="150"/>
      <c r="G63" s="150"/>
      <c r="H63" s="150"/>
      <c r="I63" s="150"/>
    </row>
    <row r="64" spans="1:9" ht="16.5" thickBot="1" x14ac:dyDescent="0.3">
      <c r="A64" s="150"/>
      <c r="B64" s="491"/>
      <c r="C64" s="168" t="s">
        <v>532</v>
      </c>
      <c r="D64" s="150"/>
      <c r="E64" s="168"/>
      <c r="F64" s="150"/>
      <c r="G64" s="150"/>
      <c r="H64" s="150"/>
      <c r="I64" s="150"/>
    </row>
    <row r="65" spans="1:9" ht="16.5" thickBot="1" x14ac:dyDescent="0.3">
      <c r="A65" s="150"/>
      <c r="B65" s="491"/>
      <c r="C65" s="168" t="s">
        <v>12</v>
      </c>
      <c r="D65" s="150"/>
      <c r="E65" s="168"/>
      <c r="F65" s="150"/>
      <c r="G65" s="150"/>
      <c r="H65" s="168"/>
      <c r="I65" s="150"/>
    </row>
    <row r="66" spans="1:9" ht="16.5" thickBot="1" x14ac:dyDescent="0.3">
      <c r="A66" s="160"/>
      <c r="B66" s="491"/>
      <c r="C66" s="166" t="s">
        <v>13</v>
      </c>
      <c r="D66" s="659"/>
      <c r="E66" s="659"/>
      <c r="F66" s="659"/>
      <c r="G66" s="659"/>
      <c r="H66" s="659"/>
      <c r="I66" s="659"/>
    </row>
    <row r="67" spans="1:9" ht="16.5" thickBot="1" x14ac:dyDescent="0.3">
      <c r="B67" s="491"/>
      <c r="C67" s="166" t="s">
        <v>531</v>
      </c>
      <c r="D67" s="150"/>
      <c r="E67" s="150"/>
      <c r="F67" s="150"/>
      <c r="G67" s="150"/>
      <c r="H67" s="150"/>
      <c r="I67" s="150"/>
    </row>
    <row r="68" spans="1:9" ht="6.75" customHeight="1" x14ac:dyDescent="0.25">
      <c r="A68" s="145"/>
    </row>
    <row r="69" spans="1:9" x14ac:dyDescent="0.25">
      <c r="A69" s="154" t="s">
        <v>14</v>
      </c>
      <c r="B69" s="144" t="s">
        <v>988</v>
      </c>
      <c r="C69" s="143"/>
      <c r="D69" s="143"/>
      <c r="E69" s="143"/>
      <c r="F69" s="143"/>
      <c r="G69" s="143"/>
      <c r="H69" s="143"/>
      <c r="I69" s="143"/>
    </row>
    <row r="70" spans="1:9" x14ac:dyDescent="0.25">
      <c r="A70" s="160"/>
      <c r="B70" s="169">
        <f>F51</f>
        <v>0</v>
      </c>
      <c r="C70" s="145" t="s">
        <v>79</v>
      </c>
      <c r="D70" s="143"/>
      <c r="E70" s="143"/>
      <c r="F70" s="143"/>
      <c r="G70" s="143"/>
      <c r="H70" s="143"/>
      <c r="I70" s="143"/>
    </row>
    <row r="71" spans="1:9" x14ac:dyDescent="0.25">
      <c r="A71" s="160"/>
      <c r="B71" s="170"/>
      <c r="C71" s="152" t="s">
        <v>80</v>
      </c>
      <c r="D71" s="152"/>
      <c r="E71" s="152"/>
      <c r="F71" s="152"/>
      <c r="G71" s="152"/>
      <c r="H71" s="152"/>
      <c r="I71" s="152"/>
    </row>
    <row r="72" spans="1:9" ht="7.5" customHeight="1" x14ac:dyDescent="0.25">
      <c r="A72" s="160"/>
      <c r="B72" s="171"/>
      <c r="C72" s="171"/>
      <c r="D72" s="171"/>
      <c r="E72" s="171"/>
      <c r="F72" s="171"/>
      <c r="G72" s="171"/>
      <c r="H72" s="171"/>
      <c r="I72" s="171"/>
    </row>
    <row r="73" spans="1:9" x14ac:dyDescent="0.25">
      <c r="A73" s="160"/>
      <c r="B73" s="764" t="s">
        <v>15</v>
      </c>
      <c r="C73" s="764" t="s">
        <v>16</v>
      </c>
      <c r="D73" s="764" t="s">
        <v>81</v>
      </c>
      <c r="E73" s="764" t="s">
        <v>17</v>
      </c>
      <c r="F73" s="765" t="s">
        <v>18</v>
      </c>
      <c r="G73" s="766"/>
      <c r="H73" s="767"/>
      <c r="I73" s="171"/>
    </row>
    <row r="74" spans="1:9" ht="36" customHeight="1" x14ac:dyDescent="0.25">
      <c r="A74" s="145"/>
      <c r="B74" s="764"/>
      <c r="C74" s="764"/>
      <c r="D74" s="764"/>
      <c r="E74" s="764"/>
      <c r="F74" s="768"/>
      <c r="G74" s="769"/>
      <c r="H74" s="770"/>
      <c r="I74" s="171"/>
    </row>
    <row r="75" spans="1:9" x14ac:dyDescent="0.25">
      <c r="A75" s="172"/>
      <c r="B75" s="173" t="s">
        <v>19</v>
      </c>
      <c r="C75" s="348"/>
      <c r="D75" s="174"/>
      <c r="E75" s="359"/>
      <c r="F75" s="267"/>
      <c r="G75" s="640"/>
      <c r="H75" s="641"/>
      <c r="I75" s="171"/>
    </row>
    <row r="76" spans="1:9" x14ac:dyDescent="0.25">
      <c r="A76" s="150"/>
      <c r="B76" s="173" t="s">
        <v>20</v>
      </c>
      <c r="C76" s="348"/>
      <c r="D76" s="174"/>
      <c r="E76" s="359"/>
      <c r="F76" s="267"/>
      <c r="G76" s="640"/>
      <c r="H76" s="641"/>
      <c r="I76" s="171"/>
    </row>
    <row r="77" spans="1:9" x14ac:dyDescent="0.25">
      <c r="A77" s="172"/>
      <c r="B77" s="173" t="s">
        <v>21</v>
      </c>
      <c r="C77" s="348"/>
      <c r="D77" s="174"/>
      <c r="E77" s="359"/>
      <c r="F77" s="267"/>
      <c r="G77" s="640"/>
      <c r="H77" s="641"/>
      <c r="I77" s="171"/>
    </row>
    <row r="78" spans="1:9" x14ac:dyDescent="0.25">
      <c r="A78" s="150"/>
      <c r="B78" s="173" t="s">
        <v>22</v>
      </c>
      <c r="C78" s="348"/>
      <c r="D78" s="174"/>
      <c r="E78" s="359"/>
      <c r="F78" s="267"/>
      <c r="G78" s="640"/>
      <c r="H78" s="641"/>
      <c r="I78" s="171"/>
    </row>
    <row r="79" spans="1:9" x14ac:dyDescent="0.25">
      <c r="A79" s="172"/>
      <c r="B79" s="173" t="s">
        <v>23</v>
      </c>
      <c r="C79" s="348"/>
      <c r="D79" s="174"/>
      <c r="E79" s="359"/>
      <c r="F79" s="267"/>
      <c r="G79" s="640"/>
      <c r="H79" s="641"/>
      <c r="I79" s="171"/>
    </row>
    <row r="80" spans="1:9" x14ac:dyDescent="0.25">
      <c r="A80" s="172"/>
      <c r="B80" s="173" t="s">
        <v>1162</v>
      </c>
      <c r="C80" s="348"/>
      <c r="D80" s="174"/>
      <c r="E80" s="359"/>
      <c r="F80" s="267"/>
      <c r="G80" s="640"/>
      <c r="H80" s="641"/>
      <c r="I80" s="171"/>
    </row>
    <row r="81" spans="1:9" x14ac:dyDescent="0.25">
      <c r="A81" s="154" t="s">
        <v>24</v>
      </c>
    </row>
    <row r="82" spans="1:9" x14ac:dyDescent="0.25">
      <c r="A82" s="175" t="s">
        <v>25</v>
      </c>
      <c r="C82" s="150"/>
      <c r="D82" s="150"/>
      <c r="E82" s="150"/>
      <c r="F82" s="150"/>
      <c r="G82" s="150"/>
      <c r="H82" s="150"/>
      <c r="I82" s="150"/>
    </row>
    <row r="83" spans="1:9" x14ac:dyDescent="0.25">
      <c r="A83" s="150"/>
      <c r="B83" s="150"/>
      <c r="C83" s="150"/>
      <c r="D83" s="150"/>
      <c r="E83" s="150"/>
      <c r="F83" s="150"/>
      <c r="G83" s="150"/>
      <c r="H83" s="150"/>
      <c r="I83" s="150"/>
    </row>
    <row r="84" spans="1:9" ht="31.5" customHeight="1" x14ac:dyDescent="0.25">
      <c r="A84" s="773" t="s">
        <v>1163</v>
      </c>
      <c r="B84" s="773"/>
      <c r="C84" s="773"/>
      <c r="D84" s="773"/>
      <c r="E84" s="773"/>
      <c r="F84" s="773"/>
      <c r="G84" s="773"/>
      <c r="H84" s="773"/>
      <c r="I84" s="773"/>
    </row>
    <row r="85" spans="1:9" x14ac:dyDescent="0.25">
      <c r="A85" s="805"/>
      <c r="B85" s="805"/>
      <c r="C85" s="805"/>
      <c r="D85" s="805"/>
      <c r="E85" s="805"/>
      <c r="F85" s="805"/>
      <c r="G85" s="805"/>
      <c r="H85" s="805"/>
      <c r="I85" s="151" t="s">
        <v>26</v>
      </c>
    </row>
    <row r="86" spans="1:9" ht="18.75" customHeight="1" x14ac:dyDescent="0.25">
      <c r="A86" s="771" t="s">
        <v>82</v>
      </c>
      <c r="B86" s="771"/>
      <c r="C86" s="771"/>
      <c r="D86" s="771"/>
      <c r="E86" s="771"/>
      <c r="F86" s="771"/>
      <c r="G86" s="771"/>
      <c r="H86" s="771"/>
      <c r="I86" s="771"/>
    </row>
    <row r="87" spans="1:9" x14ac:dyDescent="0.25">
      <c r="A87" s="171"/>
      <c r="B87" s="171"/>
      <c r="C87" s="171"/>
      <c r="D87" s="171"/>
      <c r="E87" s="171"/>
      <c r="F87" s="171"/>
      <c r="G87" s="171"/>
      <c r="H87" s="171"/>
      <c r="I87" s="171"/>
    </row>
    <row r="88" spans="1:9" x14ac:dyDescent="0.25">
      <c r="A88" s="171"/>
      <c r="B88" s="171"/>
      <c r="C88" s="171"/>
      <c r="D88" s="171"/>
      <c r="E88" s="171"/>
      <c r="F88" s="171"/>
      <c r="G88" s="171"/>
      <c r="H88" s="171"/>
      <c r="I88" s="171"/>
    </row>
    <row r="89" spans="1:9" x14ac:dyDescent="0.25">
      <c r="A89" s="171"/>
      <c r="B89" s="171"/>
      <c r="C89" s="171"/>
      <c r="D89" s="171"/>
      <c r="E89" s="171"/>
      <c r="F89" s="171"/>
      <c r="G89" s="171"/>
      <c r="H89" s="171"/>
      <c r="I89" s="171"/>
    </row>
    <row r="90" spans="1:9" x14ac:dyDescent="0.25">
      <c r="A90" s="171"/>
      <c r="B90" s="171"/>
      <c r="C90" s="171"/>
      <c r="D90" s="171"/>
      <c r="E90" s="171"/>
      <c r="F90" s="171"/>
      <c r="G90" s="171"/>
      <c r="H90" s="171"/>
      <c r="I90" s="171"/>
    </row>
    <row r="91" spans="1:9" x14ac:dyDescent="0.25">
      <c r="A91" s="171"/>
      <c r="B91" s="171"/>
      <c r="C91" s="171"/>
      <c r="D91" s="171"/>
      <c r="E91" s="171"/>
      <c r="F91" s="171"/>
      <c r="G91" s="171"/>
      <c r="H91" s="171"/>
      <c r="I91" s="171"/>
    </row>
    <row r="97" spans="1:9" x14ac:dyDescent="0.25">
      <c r="A97" s="171"/>
      <c r="B97" s="171"/>
      <c r="C97" s="171"/>
      <c r="D97" s="171"/>
      <c r="E97" s="171"/>
      <c r="F97" s="171"/>
      <c r="G97" s="171"/>
      <c r="H97" s="171"/>
      <c r="I97" s="171"/>
    </row>
    <row r="107" spans="1:9" x14ac:dyDescent="0.25">
      <c r="A107" s="171"/>
    </row>
    <row r="109" spans="1:9" ht="12" customHeight="1" x14ac:dyDescent="0.25"/>
    <row r="110" spans="1:9" ht="19.5" customHeight="1" x14ac:dyDescent="0.25">
      <c r="A110" s="738"/>
      <c r="B110" s="738"/>
      <c r="C110" s="738"/>
      <c r="D110" s="738"/>
      <c r="E110" s="738"/>
      <c r="F110" s="738"/>
      <c r="G110" s="738"/>
      <c r="H110" s="738"/>
      <c r="I110" s="738"/>
    </row>
    <row r="111" spans="1:9" ht="18.75" customHeight="1" x14ac:dyDescent="0.25">
      <c r="A111" s="738"/>
      <c r="B111" s="738"/>
      <c r="C111" s="738"/>
      <c r="D111" s="738"/>
      <c r="E111" s="738"/>
      <c r="F111" s="738"/>
      <c r="G111" s="738"/>
      <c r="H111" s="738"/>
      <c r="I111" s="738"/>
    </row>
    <row r="112" spans="1:9" x14ac:dyDescent="0.25">
      <c r="A112" s="150"/>
      <c r="B112" s="150"/>
      <c r="C112" s="150"/>
      <c r="D112" s="150"/>
      <c r="E112" s="150"/>
      <c r="F112" s="150"/>
      <c r="G112" s="150"/>
      <c r="H112" s="150"/>
      <c r="I112" s="150"/>
    </row>
    <row r="113" spans="1:9" x14ac:dyDescent="0.25">
      <c r="A113" s="176"/>
      <c r="B113" s="176"/>
      <c r="C113" s="176"/>
      <c r="D113" s="176"/>
      <c r="E113" s="176"/>
      <c r="F113" s="150"/>
      <c r="G113" s="150"/>
      <c r="H113" s="800"/>
      <c r="I113" s="659"/>
    </row>
    <row r="114" spans="1:9" x14ac:dyDescent="0.25">
      <c r="A114" s="150" t="s">
        <v>27</v>
      </c>
      <c r="B114" s="150"/>
      <c r="C114" s="150"/>
      <c r="D114" s="150"/>
      <c r="E114" s="150"/>
      <c r="F114" s="150"/>
      <c r="G114" s="150"/>
      <c r="H114" s="150" t="s">
        <v>28</v>
      </c>
      <c r="I114" s="150"/>
    </row>
    <row r="115" spans="1:9" ht="7.5" customHeight="1" x14ac:dyDescent="0.25">
      <c r="A115" s="150"/>
      <c r="B115" s="150"/>
      <c r="C115" s="150"/>
      <c r="D115" s="150"/>
      <c r="E115" s="150"/>
      <c r="F115" s="150"/>
      <c r="G115" s="150"/>
      <c r="H115" s="150"/>
      <c r="I115" s="150"/>
    </row>
    <row r="116" spans="1:9" x14ac:dyDescent="0.25">
      <c r="A116" s="659"/>
      <c r="B116" s="659"/>
      <c r="C116" s="659"/>
      <c r="D116" s="659"/>
      <c r="E116" s="659"/>
      <c r="F116" s="150"/>
      <c r="G116" s="150"/>
      <c r="H116" s="150"/>
      <c r="I116" s="150"/>
    </row>
    <row r="117" spans="1:9" x14ac:dyDescent="0.25">
      <c r="A117" s="150" t="s">
        <v>29</v>
      </c>
      <c r="B117" s="150"/>
      <c r="C117" s="150"/>
      <c r="D117" s="150"/>
      <c r="E117" s="150"/>
      <c r="F117" s="150"/>
      <c r="G117" s="150"/>
      <c r="H117" s="150"/>
      <c r="I117" s="150"/>
    </row>
    <row r="118" spans="1:9" ht="7.5" customHeight="1" x14ac:dyDescent="0.25">
      <c r="A118" s="150"/>
      <c r="B118" s="150"/>
      <c r="C118" s="150"/>
      <c r="D118" s="150"/>
      <c r="E118" s="150"/>
      <c r="F118" s="150"/>
      <c r="G118" s="150"/>
      <c r="H118" s="150"/>
      <c r="I118" s="150"/>
    </row>
    <row r="119" spans="1:9" x14ac:dyDescent="0.25">
      <c r="A119" s="659"/>
      <c r="B119" s="659"/>
      <c r="C119" s="659"/>
      <c r="D119" s="659"/>
      <c r="E119" s="659"/>
      <c r="F119" s="150"/>
      <c r="G119" s="150"/>
      <c r="H119" s="150"/>
      <c r="I119" s="150"/>
    </row>
    <row r="120" spans="1:9" x14ac:dyDescent="0.25">
      <c r="A120" s="150" t="s">
        <v>30</v>
      </c>
      <c r="B120" s="150"/>
      <c r="C120" s="150"/>
      <c r="D120" s="150"/>
      <c r="E120" s="150"/>
      <c r="F120" s="150"/>
      <c r="G120" s="150"/>
      <c r="H120" s="150"/>
      <c r="I120" s="150"/>
    </row>
    <row r="122" spans="1:9" x14ac:dyDescent="0.25">
      <c r="A122" s="772" t="s">
        <v>1144</v>
      </c>
      <c r="B122" s="772"/>
      <c r="C122" s="772"/>
      <c r="D122" s="772"/>
      <c r="E122" s="772"/>
      <c r="F122" s="772"/>
      <c r="G122" s="772"/>
      <c r="H122" s="772"/>
      <c r="I122" s="772"/>
    </row>
    <row r="124" spans="1:9" ht="39.75" customHeight="1" x14ac:dyDescent="0.25"/>
    <row r="125" spans="1:9" ht="30.75" customHeight="1" x14ac:dyDescent="0.25">
      <c r="A125" s="178" t="s">
        <v>31</v>
      </c>
    </row>
    <row r="126" spans="1:9" ht="7.5" customHeight="1" x14ac:dyDescent="0.25"/>
    <row r="127" spans="1:9" ht="30.75" customHeight="1" x14ac:dyDescent="0.25">
      <c r="A127" s="179" t="s">
        <v>32</v>
      </c>
      <c r="B127" s="658" t="s">
        <v>33</v>
      </c>
      <c r="C127" s="658"/>
      <c r="D127" s="658"/>
      <c r="E127" s="658"/>
      <c r="F127" s="658"/>
      <c r="G127" s="658"/>
      <c r="H127" s="658"/>
      <c r="I127" s="658"/>
    </row>
    <row r="128" spans="1:9" ht="29.25" customHeight="1" x14ac:dyDescent="0.25">
      <c r="A128" s="179" t="s">
        <v>34</v>
      </c>
      <c r="B128" s="658" t="s">
        <v>906</v>
      </c>
      <c r="C128" s="658"/>
      <c r="D128" s="658"/>
      <c r="E128" s="658"/>
      <c r="F128" s="658"/>
      <c r="G128" s="658"/>
      <c r="H128" s="658"/>
      <c r="I128" s="658"/>
    </row>
    <row r="129" spans="1:9" x14ac:dyDescent="0.25">
      <c r="A129" s="167" t="s">
        <v>35</v>
      </c>
      <c r="B129" s="658" t="s">
        <v>36</v>
      </c>
      <c r="C129" s="658"/>
      <c r="D129" s="658"/>
      <c r="E129" s="658"/>
      <c r="F129" s="658"/>
      <c r="G129" s="658"/>
      <c r="H129" s="658"/>
      <c r="I129" s="658"/>
    </row>
    <row r="130" spans="1:9" ht="9.75" customHeight="1" x14ac:dyDescent="0.25">
      <c r="A130" s="150"/>
      <c r="B130" s="150"/>
      <c r="C130" s="150"/>
      <c r="D130" s="150"/>
      <c r="E130" s="150"/>
      <c r="F130" s="150"/>
      <c r="G130" s="150"/>
      <c r="H130" s="150"/>
      <c r="I130" s="150"/>
    </row>
    <row r="131" spans="1:9" x14ac:dyDescent="0.25">
      <c r="A131" s="154" t="s">
        <v>37</v>
      </c>
      <c r="C131" s="154" t="s">
        <v>83</v>
      </c>
    </row>
    <row r="132" spans="1:9" ht="108.75" customHeight="1" x14ac:dyDescent="0.25">
      <c r="A132" s="154"/>
      <c r="B132" s="804" t="s">
        <v>1175</v>
      </c>
      <c r="C132" s="804"/>
      <c r="D132" s="804"/>
      <c r="E132" s="804"/>
      <c r="F132" s="804"/>
      <c r="G132" s="804"/>
      <c r="H132" s="804"/>
      <c r="I132" s="804"/>
    </row>
    <row r="133" spans="1:9" ht="7.5" customHeight="1" x14ac:dyDescent="0.25">
      <c r="A133" s="154"/>
      <c r="C133" s="154"/>
    </row>
    <row r="134" spans="1:9" x14ac:dyDescent="0.25">
      <c r="A134" s="268" t="s">
        <v>59</v>
      </c>
      <c r="C134" s="268" t="s">
        <v>38</v>
      </c>
    </row>
    <row r="135" spans="1:9" ht="7.5" customHeight="1" x14ac:dyDescent="0.25"/>
    <row r="136" spans="1:9" ht="16.5" thickBot="1" x14ac:dyDescent="0.3">
      <c r="A136" s="178" t="s">
        <v>893</v>
      </c>
      <c r="B136" s="180" t="s">
        <v>1043</v>
      </c>
      <c r="C136" s="152"/>
      <c r="D136" s="145"/>
      <c r="E136" s="145"/>
      <c r="F136" s="145"/>
      <c r="G136" s="145"/>
      <c r="H136" s="145"/>
      <c r="I136" s="145"/>
    </row>
    <row r="137" spans="1:9" ht="16.5" thickBot="1" x14ac:dyDescent="0.3">
      <c r="B137" s="491"/>
      <c r="C137" s="269" t="s">
        <v>39</v>
      </c>
      <c r="D137" s="269"/>
      <c r="E137" s="269"/>
      <c r="F137" s="269"/>
      <c r="G137" s="269"/>
      <c r="H137" s="269"/>
      <c r="I137" s="269"/>
    </row>
    <row r="138" spans="1:9" ht="21" customHeight="1" thickBot="1" x14ac:dyDescent="0.3">
      <c r="B138" s="491"/>
      <c r="C138" s="771" t="s">
        <v>908</v>
      </c>
      <c r="D138" s="771"/>
      <c r="E138" s="771"/>
      <c r="F138" s="771"/>
      <c r="G138" s="771"/>
      <c r="H138" s="771"/>
      <c r="I138" s="771"/>
    </row>
    <row r="139" spans="1:9" ht="30" customHeight="1" thickBot="1" x14ac:dyDescent="0.3">
      <c r="B139" s="491"/>
      <c r="C139" s="771" t="s">
        <v>40</v>
      </c>
      <c r="D139" s="771"/>
      <c r="E139" s="771"/>
      <c r="F139" s="771"/>
      <c r="G139" s="771"/>
      <c r="H139" s="771"/>
      <c r="I139" s="771"/>
    </row>
    <row r="140" spans="1:9" ht="30" customHeight="1" thickBot="1" x14ac:dyDescent="0.3">
      <c r="B140" s="491"/>
      <c r="C140" s="771" t="s">
        <v>907</v>
      </c>
      <c r="D140" s="771"/>
      <c r="E140" s="771"/>
      <c r="F140" s="771"/>
      <c r="G140" s="771"/>
      <c r="H140" s="771"/>
      <c r="I140" s="771"/>
    </row>
    <row r="141" spans="1:9" ht="7.5" customHeight="1" x14ac:dyDescent="0.25"/>
    <row r="142" spans="1:9" ht="16.5" thickBot="1" x14ac:dyDescent="0.3">
      <c r="A142" s="178" t="s">
        <v>901</v>
      </c>
      <c r="B142" s="178" t="s">
        <v>1044</v>
      </c>
    </row>
    <row r="143" spans="1:9" ht="16.5" thickBot="1" x14ac:dyDescent="0.3">
      <c r="A143" s="150"/>
      <c r="B143" s="491"/>
      <c r="C143" s="152" t="s">
        <v>41</v>
      </c>
      <c r="D143" s="145"/>
      <c r="E143" s="491"/>
      <c r="F143" s="152" t="s">
        <v>42</v>
      </c>
      <c r="G143" s="152"/>
      <c r="H143" s="150"/>
    </row>
    <row r="144" spans="1:9" ht="16.5" thickBot="1" x14ac:dyDescent="0.3">
      <c r="A144" s="150"/>
      <c r="B144" s="491"/>
      <c r="C144" s="152" t="s">
        <v>43</v>
      </c>
      <c r="D144" s="145"/>
      <c r="E144" s="491"/>
      <c r="F144" s="150" t="s">
        <v>44</v>
      </c>
      <c r="G144" s="150"/>
      <c r="H144" s="150"/>
    </row>
    <row r="145" spans="1:9" ht="16.5" thickBot="1" x14ac:dyDescent="0.3">
      <c r="A145" s="150"/>
      <c r="B145" s="491"/>
      <c r="C145" s="152" t="s">
        <v>45</v>
      </c>
      <c r="D145" s="145"/>
      <c r="E145" s="491"/>
      <c r="F145" s="150" t="s">
        <v>46</v>
      </c>
      <c r="G145" s="150"/>
      <c r="H145" s="150"/>
    </row>
    <row r="146" spans="1:9" ht="16.5" thickBot="1" x14ac:dyDescent="0.3">
      <c r="A146" s="150"/>
      <c r="B146" s="491"/>
      <c r="C146" s="152" t="s">
        <v>888</v>
      </c>
      <c r="D146" s="145"/>
      <c r="E146" s="491"/>
      <c r="F146" s="150" t="s">
        <v>47</v>
      </c>
      <c r="G146" s="150"/>
      <c r="H146" s="659"/>
      <c r="I146" s="659"/>
    </row>
    <row r="147" spans="1:9" ht="10.5" customHeight="1" x14ac:dyDescent="0.25">
      <c r="D147" s="145"/>
      <c r="E147" s="145"/>
    </row>
    <row r="148" spans="1:9" x14ac:dyDescent="0.25">
      <c r="A148" s="178" t="s">
        <v>48</v>
      </c>
      <c r="B148" s="178" t="s">
        <v>1047</v>
      </c>
    </row>
    <row r="149" spans="1:9" x14ac:dyDescent="0.25">
      <c r="B149" s="503" t="s">
        <v>1066</v>
      </c>
      <c r="D149" s="502"/>
      <c r="E149" s="502"/>
      <c r="F149" s="501"/>
      <c r="G149" s="501"/>
      <c r="H149" s="501"/>
      <c r="I149" s="557"/>
    </row>
    <row r="150" spans="1:9" x14ac:dyDescent="0.25">
      <c r="B150" s="503" t="s">
        <v>1048</v>
      </c>
      <c r="D150" s="502"/>
      <c r="E150" s="502"/>
      <c r="F150" s="501"/>
      <c r="G150" s="501"/>
      <c r="H150" s="501"/>
      <c r="I150" s="505"/>
    </row>
    <row r="151" spans="1:9" ht="8.25" customHeight="1" x14ac:dyDescent="0.25"/>
    <row r="152" spans="1:9" ht="33" customHeight="1" x14ac:dyDescent="0.25">
      <c r="A152" s="178" t="s">
        <v>49</v>
      </c>
      <c r="B152" s="807" t="s">
        <v>1041</v>
      </c>
      <c r="C152" s="807"/>
      <c r="D152" s="807"/>
      <c r="E152" s="807"/>
      <c r="F152" s="807"/>
      <c r="G152" s="807"/>
      <c r="H152" s="807"/>
      <c r="I152" s="807"/>
    </row>
    <row r="153" spans="1:9" ht="15" customHeight="1" x14ac:dyDescent="0.25">
      <c r="A153" s="178"/>
      <c r="B153" s="676"/>
      <c r="C153" s="676"/>
      <c r="D153" s="676"/>
      <c r="E153" s="676"/>
      <c r="F153" s="676"/>
      <c r="G153" s="676"/>
      <c r="H153" s="676"/>
      <c r="I153" s="676"/>
    </row>
    <row r="154" spans="1:9" ht="15" customHeight="1" x14ac:dyDescent="0.25">
      <c r="A154" s="178"/>
      <c r="B154" s="676"/>
      <c r="C154" s="676"/>
      <c r="D154" s="676"/>
      <c r="E154" s="676"/>
      <c r="F154" s="676"/>
      <c r="G154" s="676"/>
      <c r="H154" s="676"/>
      <c r="I154" s="676"/>
    </row>
    <row r="155" spans="1:9" ht="15" customHeight="1" x14ac:dyDescent="0.25">
      <c r="A155" s="178"/>
      <c r="B155" s="763"/>
      <c r="C155" s="763"/>
      <c r="D155" s="763"/>
      <c r="E155" s="763"/>
      <c r="F155" s="763"/>
      <c r="G155" s="763"/>
      <c r="H155" s="763"/>
      <c r="I155" s="763"/>
    </row>
    <row r="156" spans="1:9" ht="7.5" customHeight="1" x14ac:dyDescent="0.25">
      <c r="I156" s="183"/>
    </row>
    <row r="157" spans="1:9" ht="16.5" thickBot="1" x14ac:dyDescent="0.3">
      <c r="A157" s="178" t="s">
        <v>52</v>
      </c>
      <c r="B157" s="178" t="s">
        <v>1045</v>
      </c>
    </row>
    <row r="158" spans="1:9" ht="16.5" thickBot="1" x14ac:dyDescent="0.3">
      <c r="B158" s="491"/>
      <c r="C158" s="152" t="s">
        <v>50</v>
      </c>
      <c r="D158" s="491"/>
      <c r="E158" s="152" t="s">
        <v>51</v>
      </c>
      <c r="F158" s="491"/>
      <c r="G158" s="152" t="s">
        <v>45</v>
      </c>
      <c r="I158" s="150"/>
    </row>
    <row r="159" spans="1:9" ht="10.5" customHeight="1" x14ac:dyDescent="0.25">
      <c r="D159" s="493"/>
      <c r="F159" s="493"/>
    </row>
    <row r="160" spans="1:9" ht="139.5" customHeight="1" x14ac:dyDescent="0.25">
      <c r="A160" s="181" t="s">
        <v>53</v>
      </c>
      <c r="B160" s="743" t="s">
        <v>909</v>
      </c>
      <c r="C160" s="744"/>
      <c r="D160" s="744"/>
      <c r="E160" s="744"/>
      <c r="F160" s="744"/>
      <c r="G160" s="744"/>
      <c r="H160" s="744"/>
      <c r="I160" s="744"/>
    </row>
    <row r="161" spans="1:9" ht="47.25" customHeight="1" thickBot="1" x14ac:dyDescent="0.3">
      <c r="A161" s="181" t="s">
        <v>54</v>
      </c>
      <c r="B161" s="743" t="s">
        <v>1054</v>
      </c>
      <c r="C161" s="744"/>
      <c r="D161" s="744"/>
      <c r="E161" s="744"/>
      <c r="F161" s="744"/>
      <c r="G161" s="744"/>
      <c r="H161" s="744"/>
      <c r="I161" s="744"/>
    </row>
    <row r="162" spans="1:9" ht="32.25" customHeight="1" thickBot="1" x14ac:dyDescent="0.3">
      <c r="A162" s="181"/>
      <c r="B162" s="491"/>
      <c r="C162" s="506" t="s">
        <v>1049</v>
      </c>
      <c r="D162" s="491"/>
      <c r="E162" s="506" t="s">
        <v>1050</v>
      </c>
      <c r="F162" s="491"/>
      <c r="G162" s="758" t="s">
        <v>47</v>
      </c>
      <c r="H162" s="759"/>
      <c r="I162" s="504"/>
    </row>
    <row r="163" spans="1:9" ht="9" customHeight="1" x14ac:dyDescent="0.25">
      <c r="A163" s="181"/>
      <c r="B163" s="498"/>
      <c r="C163" s="499"/>
      <c r="D163" s="499"/>
      <c r="E163" s="499"/>
      <c r="F163" s="499"/>
      <c r="G163" s="499"/>
      <c r="H163" s="499"/>
      <c r="I163" s="499"/>
    </row>
    <row r="164" spans="1:9" ht="80.25" customHeight="1" x14ac:dyDescent="0.25">
      <c r="A164" s="181" t="s">
        <v>55</v>
      </c>
      <c r="B164" s="743" t="s">
        <v>910</v>
      </c>
      <c r="C164" s="744"/>
      <c r="D164" s="744"/>
      <c r="E164" s="744"/>
      <c r="F164" s="744"/>
      <c r="G164" s="744"/>
      <c r="H164" s="744"/>
      <c r="I164" s="744"/>
    </row>
    <row r="165" spans="1:9" ht="76.5" customHeight="1" x14ac:dyDescent="0.25">
      <c r="A165" s="181" t="s">
        <v>56</v>
      </c>
      <c r="B165" s="743" t="s">
        <v>911</v>
      </c>
      <c r="C165" s="744"/>
      <c r="D165" s="744"/>
      <c r="E165" s="744"/>
      <c r="F165" s="744"/>
      <c r="G165" s="744"/>
      <c r="H165" s="744"/>
      <c r="I165" s="744"/>
    </row>
    <row r="166" spans="1:9" ht="63.75" customHeight="1" x14ac:dyDescent="0.25">
      <c r="A166" s="181" t="s">
        <v>57</v>
      </c>
      <c r="B166" s="743" t="s">
        <v>1096</v>
      </c>
      <c r="C166" s="744"/>
      <c r="D166" s="744"/>
      <c r="E166" s="744"/>
      <c r="F166" s="744"/>
      <c r="G166" s="744"/>
      <c r="H166" s="744"/>
      <c r="I166" s="744"/>
    </row>
    <row r="167" spans="1:9" ht="94.5" customHeight="1" x14ac:dyDescent="0.25">
      <c r="A167" s="181"/>
      <c r="B167" s="744" t="s">
        <v>1098</v>
      </c>
      <c r="C167" s="744"/>
      <c r="D167" s="744"/>
      <c r="E167" s="744"/>
      <c r="F167" s="744"/>
      <c r="G167" s="744"/>
      <c r="H167" s="744"/>
      <c r="I167" s="744"/>
    </row>
    <row r="168" spans="1:9" ht="51" customHeight="1" x14ac:dyDescent="0.25">
      <c r="A168" s="181"/>
      <c r="B168" s="744" t="s">
        <v>1095</v>
      </c>
      <c r="C168" s="744"/>
      <c r="D168" s="744"/>
      <c r="E168" s="744"/>
      <c r="F168" s="744"/>
      <c r="G168" s="744"/>
      <c r="H168" s="744"/>
      <c r="I168" s="744"/>
    </row>
    <row r="169" spans="1:9" ht="63.75" customHeight="1" x14ac:dyDescent="0.25">
      <c r="A169" s="181"/>
      <c r="B169" s="744" t="s">
        <v>1094</v>
      </c>
      <c r="C169" s="744"/>
      <c r="D169" s="744"/>
      <c r="E169" s="744"/>
      <c r="F169" s="744"/>
      <c r="G169" s="744"/>
      <c r="H169" s="744"/>
      <c r="I169" s="744"/>
    </row>
    <row r="170" spans="1:9" ht="18.75" customHeight="1" x14ac:dyDescent="0.25">
      <c r="A170" s="181"/>
      <c r="B170" s="744" t="s">
        <v>1097</v>
      </c>
      <c r="C170" s="744"/>
      <c r="D170" s="744"/>
      <c r="E170" s="744"/>
      <c r="F170" s="744"/>
      <c r="G170" s="744"/>
      <c r="H170" s="744"/>
      <c r="I170" s="744"/>
    </row>
    <row r="171" spans="1:9" ht="32.25" customHeight="1" x14ac:dyDescent="0.25">
      <c r="A171" s="181" t="s">
        <v>58</v>
      </c>
      <c r="B171" s="743" t="s">
        <v>993</v>
      </c>
      <c r="C171" s="744"/>
      <c r="D171" s="744"/>
      <c r="E171" s="744"/>
      <c r="F171" s="744"/>
      <c r="G171" s="744"/>
      <c r="H171" s="744"/>
      <c r="I171" s="744"/>
    </row>
    <row r="172" spans="1:9" ht="32.25" customHeight="1" x14ac:dyDescent="0.25">
      <c r="A172" s="181" t="s">
        <v>1046</v>
      </c>
      <c r="B172" s="743" t="s">
        <v>994</v>
      </c>
      <c r="C172" s="744"/>
      <c r="D172" s="744"/>
      <c r="E172" s="744"/>
      <c r="F172" s="744"/>
      <c r="G172" s="744"/>
      <c r="H172" s="744"/>
      <c r="I172" s="744"/>
    </row>
    <row r="173" spans="1:9" x14ac:dyDescent="0.25">
      <c r="A173" s="154" t="s">
        <v>66</v>
      </c>
      <c r="C173" s="154" t="s">
        <v>60</v>
      </c>
    </row>
    <row r="174" spans="1:9" ht="7.5" customHeight="1" x14ac:dyDescent="0.25"/>
    <row r="175" spans="1:9" ht="126" customHeight="1" x14ac:dyDescent="0.25">
      <c r="B175" s="754" t="s">
        <v>992</v>
      </c>
      <c r="C175" s="754"/>
      <c r="D175" s="754"/>
      <c r="E175" s="754"/>
      <c r="F175" s="754"/>
      <c r="G175" s="754"/>
      <c r="H175" s="754"/>
      <c r="I175" s="754"/>
    </row>
    <row r="176" spans="1:9" ht="15" customHeight="1" x14ac:dyDescent="0.25">
      <c r="B176" s="410"/>
      <c r="C176" s="410"/>
      <c r="D176" s="410"/>
      <c r="E176" s="410"/>
      <c r="F176" s="410"/>
      <c r="G176" s="410"/>
      <c r="H176" s="410"/>
      <c r="I176" s="410"/>
    </row>
    <row r="177" spans="1:10" x14ac:dyDescent="0.25">
      <c r="A177" s="490"/>
      <c r="B177" s="150" t="s">
        <v>61</v>
      </c>
      <c r="C177" s="150"/>
      <c r="D177" s="150"/>
      <c r="E177" s="659"/>
      <c r="F177" s="659"/>
      <c r="G177" s="659"/>
      <c r="H177" s="659"/>
      <c r="I177" s="659"/>
    </row>
    <row r="178" spans="1:10" x14ac:dyDescent="0.25">
      <c r="A178" s="490"/>
      <c r="B178" s="150" t="s">
        <v>62</v>
      </c>
      <c r="C178" s="150"/>
      <c r="D178" s="150"/>
      <c r="E178" s="659"/>
      <c r="F178" s="659"/>
      <c r="G178" s="659"/>
      <c r="H178" s="659"/>
      <c r="I178" s="659"/>
    </row>
    <row r="179" spans="1:10" x14ac:dyDescent="0.25">
      <c r="A179" s="490"/>
      <c r="B179" s="150" t="s">
        <v>63</v>
      </c>
      <c r="C179" s="150"/>
      <c r="D179" s="150"/>
      <c r="E179" s="659"/>
      <c r="F179" s="659"/>
      <c r="G179" s="659"/>
      <c r="H179" s="659"/>
      <c r="I179" s="659"/>
    </row>
    <row r="180" spans="1:10" x14ac:dyDescent="0.25">
      <c r="A180" s="490"/>
      <c r="B180" s="150" t="s">
        <v>64</v>
      </c>
      <c r="C180" s="150"/>
      <c r="D180" s="150"/>
      <c r="E180" s="659"/>
      <c r="F180" s="659"/>
      <c r="G180" s="659"/>
      <c r="H180" s="659"/>
      <c r="I180" s="659"/>
    </row>
    <row r="181" spans="1:10" x14ac:dyDescent="0.25">
      <c r="A181" s="490"/>
      <c r="B181" s="150" t="s">
        <v>65</v>
      </c>
      <c r="C181" s="150"/>
      <c r="D181" s="150"/>
      <c r="E181" s="659"/>
      <c r="F181" s="659"/>
      <c r="G181" s="659"/>
      <c r="H181" s="659"/>
      <c r="I181" s="659"/>
    </row>
    <row r="182" spans="1:10" ht="15.75" customHeight="1" x14ac:dyDescent="0.25">
      <c r="A182" s="490"/>
      <c r="B182" s="760" t="s">
        <v>1051</v>
      </c>
      <c r="C182" s="760"/>
      <c r="D182" s="760"/>
      <c r="E182" s="812"/>
      <c r="F182" s="812"/>
      <c r="G182" s="812"/>
      <c r="H182" s="812"/>
      <c r="I182" s="812"/>
    </row>
    <row r="183" spans="1:10" x14ac:dyDescent="0.25">
      <c r="A183" s="490"/>
      <c r="B183" s="760"/>
      <c r="C183" s="760"/>
      <c r="D183" s="760"/>
      <c r="E183" s="659"/>
      <c r="F183" s="659"/>
      <c r="G183" s="659"/>
      <c r="H183" s="659"/>
      <c r="I183" s="659"/>
    </row>
    <row r="184" spans="1:10" s="149" customFormat="1" x14ac:dyDescent="0.25">
      <c r="A184" s="426"/>
      <c r="B184" s="760"/>
      <c r="C184" s="760"/>
      <c r="D184" s="760"/>
      <c r="E184" s="207"/>
      <c r="F184" s="207"/>
      <c r="G184" s="207"/>
      <c r="H184" s="207"/>
      <c r="I184" s="207"/>
      <c r="J184" s="427"/>
    </row>
    <row r="185" spans="1:10" x14ac:dyDescent="0.25">
      <c r="A185" s="154" t="s">
        <v>171</v>
      </c>
      <c r="C185" s="154" t="s">
        <v>67</v>
      </c>
    </row>
    <row r="186" spans="1:10" ht="10.5" customHeight="1" x14ac:dyDescent="0.25"/>
    <row r="187" spans="1:10" ht="33.75" customHeight="1" x14ac:dyDescent="0.25">
      <c r="A187" s="181" t="s">
        <v>893</v>
      </c>
      <c r="B187" s="753" t="s">
        <v>84</v>
      </c>
      <c r="C187" s="754"/>
      <c r="D187" s="754"/>
      <c r="E187" s="754"/>
      <c r="F187" s="754"/>
      <c r="G187" s="754"/>
      <c r="H187" s="754"/>
      <c r="I187" s="754"/>
    </row>
    <row r="188" spans="1:10" ht="7.5" customHeight="1" x14ac:dyDescent="0.25">
      <c r="B188" s="150"/>
      <c r="C188" s="150"/>
      <c r="D188" s="150"/>
      <c r="E188" s="150"/>
      <c r="F188" s="150"/>
      <c r="G188" s="150"/>
      <c r="H188" s="150"/>
      <c r="I188" s="150"/>
    </row>
    <row r="189" spans="1:10" x14ac:dyDescent="0.25">
      <c r="B189" s="150" t="s">
        <v>68</v>
      </c>
      <c r="C189" s="150"/>
      <c r="D189" s="659"/>
      <c r="E189" s="659"/>
      <c r="F189" s="150"/>
      <c r="G189" s="150"/>
      <c r="H189" s="150"/>
      <c r="I189" s="150"/>
    </row>
    <row r="190" spans="1:10" ht="17.25" customHeight="1" x14ac:dyDescent="0.25">
      <c r="B190" s="757" t="s">
        <v>1038</v>
      </c>
      <c r="C190" s="757"/>
      <c r="D190" s="757"/>
      <c r="E190" s="757"/>
      <c r="F190" s="757"/>
      <c r="G190" s="430"/>
      <c r="H190" s="430"/>
      <c r="I190" s="150"/>
    </row>
    <row r="191" spans="1:10" x14ac:dyDescent="0.25">
      <c r="A191" s="167" t="s">
        <v>32</v>
      </c>
      <c r="B191" s="150" t="s">
        <v>69</v>
      </c>
      <c r="C191" s="150"/>
      <c r="D191" s="150"/>
      <c r="E191" s="150"/>
      <c r="F191" s="150"/>
      <c r="G191" s="150"/>
      <c r="H191" s="182"/>
      <c r="I191" s="270"/>
    </row>
    <row r="192" spans="1:10" x14ac:dyDescent="0.25">
      <c r="A192" s="167"/>
      <c r="B192" s="811" t="s">
        <v>1052</v>
      </c>
      <c r="C192" s="811"/>
      <c r="D192" s="811"/>
      <c r="E192" s="811"/>
      <c r="F192" s="811"/>
      <c r="G192" s="341"/>
      <c r="H192" s="150"/>
      <c r="I192" s="150"/>
    </row>
    <row r="193" spans="1:9" ht="8.25" customHeight="1" x14ac:dyDescent="0.25">
      <c r="A193" s="167"/>
      <c r="B193" s="150"/>
      <c r="C193" s="141"/>
      <c r="D193" s="150"/>
      <c r="E193" s="150"/>
      <c r="F193" s="150"/>
      <c r="G193" s="150"/>
      <c r="H193" s="150"/>
      <c r="I193" s="150"/>
    </row>
    <row r="194" spans="1:9" x14ac:dyDescent="0.25">
      <c r="A194" s="167" t="s">
        <v>34</v>
      </c>
      <c r="B194" s="150" t="s">
        <v>71</v>
      </c>
      <c r="C194" s="150"/>
      <c r="D194" s="150"/>
      <c r="E194" s="150"/>
      <c r="F194" s="150"/>
      <c r="G194" s="150"/>
      <c r="H194" s="182"/>
      <c r="I194" s="270"/>
    </row>
    <row r="195" spans="1:9" x14ac:dyDescent="0.25">
      <c r="A195" s="167"/>
      <c r="B195" s="756" t="s">
        <v>72</v>
      </c>
      <c r="C195" s="756"/>
      <c r="D195" s="756"/>
      <c r="E195" s="756"/>
      <c r="F195" s="756"/>
      <c r="G195" s="341"/>
      <c r="H195" s="150"/>
      <c r="I195" s="150"/>
    </row>
    <row r="196" spans="1:9" ht="7.5" customHeight="1" x14ac:dyDescent="0.25">
      <c r="A196" s="167"/>
      <c r="B196" s="150"/>
      <c r="C196" s="150"/>
      <c r="D196" s="150"/>
      <c r="E196" s="150"/>
      <c r="F196" s="150"/>
      <c r="G196" s="150"/>
      <c r="H196" s="150"/>
      <c r="I196" s="150"/>
    </row>
    <row r="197" spans="1:9" ht="63.75" customHeight="1" x14ac:dyDescent="0.25">
      <c r="A197" s="179" t="s">
        <v>35</v>
      </c>
      <c r="B197" s="755" t="s">
        <v>162</v>
      </c>
      <c r="C197" s="755"/>
      <c r="D197" s="755"/>
      <c r="E197" s="755"/>
      <c r="F197" s="755"/>
      <c r="G197" s="755"/>
      <c r="H197" s="755"/>
      <c r="I197" s="270"/>
    </row>
    <row r="198" spans="1:9" ht="8.25" customHeight="1" x14ac:dyDescent="0.25">
      <c r="A198" s="150"/>
      <c r="B198" s="150"/>
      <c r="C198" s="150"/>
      <c r="D198" s="150"/>
      <c r="E198" s="150"/>
      <c r="F198" s="150"/>
      <c r="G198" s="150"/>
      <c r="H198" s="150"/>
      <c r="I198" s="150"/>
    </row>
    <row r="199" spans="1:9" x14ac:dyDescent="0.25">
      <c r="A199" s="167" t="s">
        <v>163</v>
      </c>
      <c r="B199" s="150" t="s">
        <v>164</v>
      </c>
      <c r="C199" s="150"/>
      <c r="D199" s="150"/>
      <c r="E199" s="150"/>
      <c r="F199" s="150"/>
      <c r="G199" s="150"/>
      <c r="H199" s="182"/>
      <c r="I199" s="270"/>
    </row>
    <row r="200" spans="1:9" ht="12" customHeight="1" x14ac:dyDescent="0.25"/>
    <row r="201" spans="1:9" ht="45" customHeight="1" x14ac:dyDescent="0.25">
      <c r="A201" s="181" t="s">
        <v>901</v>
      </c>
      <c r="B201" s="753" t="s">
        <v>1053</v>
      </c>
      <c r="C201" s="754"/>
      <c r="D201" s="754"/>
      <c r="E201" s="754"/>
      <c r="F201" s="754"/>
      <c r="G201" s="754"/>
      <c r="H201" s="754"/>
      <c r="I201" s="754"/>
    </row>
    <row r="202" spans="1:9" ht="6.75" customHeight="1" x14ac:dyDescent="0.25">
      <c r="A202" s="150"/>
      <c r="B202" s="150"/>
      <c r="C202" s="150"/>
      <c r="D202" s="150"/>
      <c r="E202" s="150"/>
      <c r="F202" s="150"/>
      <c r="G202" s="150"/>
      <c r="H202" s="150"/>
      <c r="I202" s="150"/>
    </row>
    <row r="203" spans="1:9" x14ac:dyDescent="0.25">
      <c r="A203" s="167" t="s">
        <v>32</v>
      </c>
      <c r="B203" s="150" t="s">
        <v>165</v>
      </c>
      <c r="C203" s="150"/>
      <c r="D203" s="150"/>
      <c r="E203" s="150"/>
      <c r="F203" s="150"/>
      <c r="G203" s="150"/>
      <c r="H203" s="182"/>
      <c r="I203" s="555"/>
    </row>
    <row r="204" spans="1:9" ht="6" customHeight="1" x14ac:dyDescent="0.25">
      <c r="A204" s="150"/>
      <c r="B204" s="150"/>
      <c r="C204" s="150"/>
      <c r="D204" s="150"/>
      <c r="E204" s="150"/>
      <c r="F204" s="150"/>
      <c r="G204" s="150"/>
      <c r="H204" s="150"/>
      <c r="I204" s="150"/>
    </row>
    <row r="205" spans="1:9" x14ac:dyDescent="0.25">
      <c r="A205" s="167" t="s">
        <v>34</v>
      </c>
      <c r="B205" s="150" t="s">
        <v>166</v>
      </c>
      <c r="C205" s="150"/>
      <c r="D205" s="150"/>
      <c r="E205" s="150"/>
      <c r="F205" s="150"/>
      <c r="G205" s="150"/>
      <c r="H205" s="182"/>
      <c r="I205" s="270"/>
    </row>
    <row r="206" spans="1:9" ht="6" customHeight="1" x14ac:dyDescent="0.25">
      <c r="A206" s="150"/>
      <c r="B206" s="150"/>
      <c r="C206" s="150"/>
      <c r="D206" s="150"/>
      <c r="E206" s="150"/>
      <c r="F206" s="150"/>
      <c r="G206" s="150"/>
      <c r="H206" s="150"/>
      <c r="I206" s="150"/>
    </row>
    <row r="207" spans="1:9" x14ac:dyDescent="0.25">
      <c r="A207" s="167" t="s">
        <v>35</v>
      </c>
      <c r="B207" s="150" t="s">
        <v>167</v>
      </c>
      <c r="C207" s="150"/>
      <c r="D207" s="150"/>
      <c r="E207" s="150"/>
      <c r="F207" s="150"/>
      <c r="G207" s="150"/>
      <c r="H207" s="182"/>
      <c r="I207" s="561"/>
    </row>
    <row r="208" spans="1:9" x14ac:dyDescent="0.25">
      <c r="A208" s="167"/>
      <c r="B208" s="150"/>
      <c r="C208" s="150"/>
      <c r="D208" s="150"/>
      <c r="E208" s="150"/>
      <c r="F208" s="150"/>
      <c r="G208" s="150"/>
      <c r="H208" s="182"/>
      <c r="I208" s="607"/>
    </row>
    <row r="209" spans="1:9" ht="6" customHeight="1" x14ac:dyDescent="0.25">
      <c r="A209" s="150"/>
      <c r="B209" s="150"/>
      <c r="C209" s="150"/>
      <c r="D209" s="150"/>
      <c r="E209" s="150"/>
      <c r="F209" s="150"/>
      <c r="G209" s="150"/>
      <c r="H209" s="150"/>
      <c r="I209" s="150"/>
    </row>
    <row r="210" spans="1:9" x14ac:dyDescent="0.25">
      <c r="A210" s="167" t="s">
        <v>163</v>
      </c>
      <c r="B210" s="150" t="s">
        <v>168</v>
      </c>
      <c r="C210" s="150"/>
      <c r="D210" s="150"/>
      <c r="E210" s="150"/>
      <c r="F210" s="150"/>
      <c r="G210" s="150"/>
      <c r="H210" s="182"/>
      <c r="I210" s="561"/>
    </row>
    <row r="211" spans="1:9" ht="6" customHeight="1" x14ac:dyDescent="0.25">
      <c r="A211" s="150"/>
      <c r="B211" s="150"/>
      <c r="C211" s="150"/>
      <c r="D211" s="150"/>
      <c r="E211" s="150"/>
      <c r="F211" s="150"/>
      <c r="G211" s="150"/>
      <c r="H211" s="150"/>
      <c r="I211" s="150"/>
    </row>
    <row r="212" spans="1:9" ht="36.75" customHeight="1" x14ac:dyDescent="0.25">
      <c r="A212" s="179" t="s">
        <v>169</v>
      </c>
      <c r="B212" s="744" t="s">
        <v>1099</v>
      </c>
      <c r="C212" s="744"/>
      <c r="D212" s="744"/>
      <c r="E212" s="744"/>
      <c r="F212" s="744"/>
      <c r="G212" s="744"/>
      <c r="H212" s="744"/>
      <c r="I212" s="744"/>
    </row>
    <row r="213" spans="1:9" ht="6.75" customHeight="1" x14ac:dyDescent="0.25">
      <c r="A213" s="150"/>
      <c r="B213" s="150"/>
      <c r="C213" s="150"/>
      <c r="D213" s="150"/>
      <c r="E213" s="150"/>
      <c r="F213" s="150"/>
      <c r="G213" s="150"/>
      <c r="H213" s="150"/>
      <c r="I213" s="150"/>
    </row>
    <row r="214" spans="1:9" ht="44.25" customHeight="1" x14ac:dyDescent="0.25">
      <c r="A214" s="179" t="s">
        <v>170</v>
      </c>
      <c r="B214" s="755" t="s">
        <v>534</v>
      </c>
      <c r="C214" s="755"/>
      <c r="D214" s="755"/>
      <c r="E214" s="755"/>
      <c r="F214" s="755"/>
      <c r="G214" s="755"/>
      <c r="H214" s="755"/>
      <c r="I214" s="755"/>
    </row>
    <row r="215" spans="1:9" ht="11.25" customHeight="1" x14ac:dyDescent="0.25"/>
    <row r="216" spans="1:9" ht="92.25" customHeight="1" x14ac:dyDescent="0.25">
      <c r="A216" s="181" t="s">
        <v>48</v>
      </c>
      <c r="B216" s="753" t="s">
        <v>1013</v>
      </c>
      <c r="C216" s="754"/>
      <c r="D216" s="754"/>
      <c r="E216" s="754"/>
      <c r="F216" s="754"/>
      <c r="G216" s="754"/>
      <c r="H216" s="754"/>
      <c r="I216" s="754"/>
    </row>
    <row r="217" spans="1:9" ht="9.75" customHeight="1" x14ac:dyDescent="0.25"/>
    <row r="218" spans="1:9" ht="76.5" customHeight="1" x14ac:dyDescent="0.25">
      <c r="A218" s="181" t="s">
        <v>49</v>
      </c>
      <c r="B218" s="753" t="s">
        <v>1014</v>
      </c>
      <c r="C218" s="754"/>
      <c r="D218" s="754"/>
      <c r="E218" s="754"/>
      <c r="F218" s="754"/>
      <c r="G218" s="754"/>
      <c r="H218" s="754"/>
      <c r="I218" s="754"/>
    </row>
    <row r="219" spans="1:9" ht="33" customHeight="1" x14ac:dyDescent="0.25">
      <c r="A219" s="181" t="s">
        <v>52</v>
      </c>
      <c r="B219" s="753" t="s">
        <v>1176</v>
      </c>
      <c r="C219" s="754"/>
      <c r="D219" s="754"/>
      <c r="E219" s="754"/>
      <c r="F219" s="754"/>
      <c r="G219" s="754"/>
      <c r="H219" s="754"/>
      <c r="I219" s="754"/>
    </row>
    <row r="220" spans="1:9" ht="9" customHeight="1" thickBot="1" x14ac:dyDescent="0.3"/>
    <row r="221" spans="1:9" ht="44.1" customHeight="1" thickBot="1" x14ac:dyDescent="0.3">
      <c r="B221" s="491"/>
      <c r="C221" s="749" t="s">
        <v>913</v>
      </c>
      <c r="D221" s="749"/>
      <c r="E221" s="749"/>
      <c r="F221" s="749"/>
      <c r="G221" s="749"/>
      <c r="H221" s="749"/>
      <c r="I221" s="749"/>
    </row>
    <row r="222" spans="1:9" ht="44.1" customHeight="1" thickBot="1" x14ac:dyDescent="0.3">
      <c r="B222" s="491"/>
      <c r="C222" s="749" t="s">
        <v>914</v>
      </c>
      <c r="D222" s="749"/>
      <c r="E222" s="749"/>
      <c r="F222" s="749"/>
      <c r="G222" s="749"/>
      <c r="H222" s="749"/>
      <c r="I222" s="749"/>
    </row>
    <row r="223" spans="1:9" ht="44.1" customHeight="1" thickBot="1" x14ac:dyDescent="0.3">
      <c r="B223" s="491"/>
      <c r="C223" s="749" t="s">
        <v>915</v>
      </c>
      <c r="D223" s="749"/>
      <c r="E223" s="749"/>
      <c r="F223" s="749"/>
      <c r="G223" s="749"/>
      <c r="H223" s="749"/>
      <c r="I223" s="749"/>
    </row>
    <row r="224" spans="1:9" ht="44.1" customHeight="1" thickBot="1" x14ac:dyDescent="0.3">
      <c r="B224" s="491"/>
      <c r="C224" s="749" t="s">
        <v>916</v>
      </c>
      <c r="D224" s="749"/>
      <c r="E224" s="749"/>
      <c r="F224" s="749"/>
      <c r="G224" s="749"/>
      <c r="H224" s="749"/>
      <c r="I224" s="749"/>
    </row>
    <row r="225" spans="1:9" ht="44.1" customHeight="1" thickBot="1" x14ac:dyDescent="0.3">
      <c r="B225" s="491"/>
      <c r="C225" s="749" t="s">
        <v>912</v>
      </c>
      <c r="D225" s="749"/>
      <c r="E225" s="749"/>
      <c r="F225" s="749"/>
      <c r="G225" s="749"/>
      <c r="H225" s="749"/>
      <c r="I225" s="749"/>
    </row>
    <row r="226" spans="1:9" x14ac:dyDescent="0.25">
      <c r="B226" s="265"/>
    </row>
    <row r="227" spans="1:9" ht="54.75" customHeight="1" x14ac:dyDescent="0.25">
      <c r="A227" s="181" t="s">
        <v>53</v>
      </c>
      <c r="B227" s="743" t="s">
        <v>917</v>
      </c>
      <c r="C227" s="744"/>
      <c r="D227" s="744"/>
      <c r="E227" s="744"/>
      <c r="F227" s="744"/>
      <c r="G227" s="744"/>
      <c r="H227" s="744"/>
      <c r="I227" s="744"/>
    </row>
    <row r="228" spans="1:9" ht="22.5" customHeight="1" x14ac:dyDescent="0.25">
      <c r="A228" s="154" t="s">
        <v>215</v>
      </c>
      <c r="C228" s="154" t="s">
        <v>172</v>
      </c>
    </row>
    <row r="229" spans="1:9" ht="9" customHeight="1" x14ac:dyDescent="0.25"/>
    <row r="230" spans="1:9" ht="16.5" thickBot="1" x14ac:dyDescent="0.3">
      <c r="A230" s="178" t="s">
        <v>893</v>
      </c>
      <c r="B230" s="178" t="s">
        <v>173</v>
      </c>
    </row>
    <row r="231" spans="1:9" ht="16.5" thickBot="1" x14ac:dyDescent="0.3">
      <c r="B231" s="491"/>
      <c r="C231" s="152" t="s">
        <v>902</v>
      </c>
      <c r="D231" s="150"/>
      <c r="E231" s="150"/>
      <c r="F231" s="150"/>
      <c r="G231" s="150"/>
    </row>
    <row r="232" spans="1:9" ht="16.5" thickBot="1" x14ac:dyDescent="0.3">
      <c r="B232" s="491"/>
      <c r="C232" s="152" t="s">
        <v>174</v>
      </c>
      <c r="D232" s="150"/>
      <c r="E232" s="150"/>
      <c r="F232" s="150"/>
      <c r="G232" s="150"/>
    </row>
    <row r="233" spans="1:9" ht="16.5" thickBot="1" x14ac:dyDescent="0.3">
      <c r="B233" s="491"/>
      <c r="C233" s="150" t="s">
        <v>175</v>
      </c>
      <c r="D233" s="150"/>
      <c r="E233" s="150"/>
      <c r="F233" s="150"/>
      <c r="G233" s="150"/>
    </row>
    <row r="234" spans="1:9" ht="16.5" thickBot="1" x14ac:dyDescent="0.3">
      <c r="B234" s="491"/>
      <c r="C234" s="150" t="s">
        <v>176</v>
      </c>
      <c r="D234" s="150"/>
      <c r="E234" s="150"/>
      <c r="F234" s="150"/>
      <c r="G234" s="150"/>
    </row>
    <row r="235" spans="1:9" x14ac:dyDescent="0.25">
      <c r="A235" s="178" t="s">
        <v>901</v>
      </c>
      <c r="B235" s="178" t="s">
        <v>177</v>
      </c>
    </row>
    <row r="236" spans="1:9" ht="7.5" customHeight="1" x14ac:dyDescent="0.25"/>
    <row r="237" spans="1:9" ht="68.25" customHeight="1" x14ac:dyDescent="0.25">
      <c r="B237" s="744" t="s">
        <v>239</v>
      </c>
      <c r="C237" s="744"/>
      <c r="D237" s="744"/>
      <c r="E237" s="744"/>
      <c r="F237" s="744"/>
      <c r="G237" s="744"/>
      <c r="H237" s="744"/>
      <c r="I237" s="744"/>
    </row>
    <row r="238" spans="1:9" x14ac:dyDescent="0.25">
      <c r="A238" s="171"/>
      <c r="B238" s="171"/>
      <c r="C238" s="150" t="s">
        <v>918</v>
      </c>
      <c r="D238" s="150"/>
      <c r="E238" s="150"/>
      <c r="F238" s="745"/>
      <c r="G238" s="670"/>
      <c r="H238" s="150"/>
      <c r="I238" s="150"/>
    </row>
    <row r="239" spans="1:9" x14ac:dyDescent="0.25">
      <c r="A239" s="171"/>
      <c r="B239" s="171"/>
      <c r="C239" s="150" t="s">
        <v>919</v>
      </c>
      <c r="D239" s="150"/>
      <c r="E239" s="150"/>
      <c r="F239" s="745"/>
      <c r="G239" s="670"/>
      <c r="H239" s="150"/>
      <c r="I239" s="150"/>
    </row>
    <row r="240" spans="1:9" x14ac:dyDescent="0.25">
      <c r="A240" s="171"/>
      <c r="B240" s="171"/>
      <c r="C240" s="150" t="s">
        <v>920</v>
      </c>
      <c r="D240" s="150"/>
      <c r="E240" s="150"/>
      <c r="F240" s="745"/>
      <c r="G240" s="670"/>
      <c r="H240" s="150"/>
      <c r="I240" s="150"/>
    </row>
    <row r="241" spans="1:10" x14ac:dyDescent="0.25">
      <c r="A241" s="171"/>
      <c r="B241" s="171"/>
      <c r="C241" s="150" t="s">
        <v>921</v>
      </c>
      <c r="D241" s="150"/>
      <c r="E241" s="150"/>
      <c r="F241" s="745"/>
      <c r="G241" s="670"/>
      <c r="H241" s="150"/>
      <c r="I241" s="150"/>
    </row>
    <row r="242" spans="1:10" x14ac:dyDescent="0.25">
      <c r="A242" s="171"/>
      <c r="B242" s="171"/>
      <c r="C242" s="150" t="s">
        <v>922</v>
      </c>
      <c r="D242" s="150"/>
      <c r="E242" s="150"/>
      <c r="F242" s="745"/>
      <c r="G242" s="670"/>
      <c r="H242" s="150"/>
      <c r="I242" s="150"/>
    </row>
    <row r="243" spans="1:10" x14ac:dyDescent="0.25">
      <c r="A243" s="171"/>
      <c r="B243" s="171"/>
      <c r="C243" s="150" t="s">
        <v>178</v>
      </c>
      <c r="D243" s="150"/>
      <c r="E243" s="150"/>
      <c r="F243" s="150"/>
      <c r="G243" s="150"/>
      <c r="H243" s="150"/>
      <c r="I243" s="150"/>
    </row>
    <row r="244" spans="1:10" ht="21.75" customHeight="1" x14ac:dyDescent="0.25">
      <c r="A244" s="171"/>
      <c r="B244" s="171"/>
      <c r="C244" s="808"/>
      <c r="D244" s="808"/>
      <c r="E244" s="808"/>
      <c r="F244" s="808"/>
      <c r="G244" s="808"/>
      <c r="H244" s="808"/>
      <c r="I244" s="808"/>
    </row>
    <row r="245" spans="1:10" ht="22.5" customHeight="1" x14ac:dyDescent="0.25">
      <c r="A245" s="171"/>
      <c r="B245" s="171"/>
      <c r="C245" s="809"/>
      <c r="D245" s="809"/>
      <c r="E245" s="809"/>
      <c r="F245" s="809"/>
      <c r="G245" s="809"/>
      <c r="H245" s="809"/>
      <c r="I245" s="809"/>
    </row>
    <row r="246" spans="1:10" s="149" customFormat="1" ht="22.5" customHeight="1" x14ac:dyDescent="0.25">
      <c r="A246" s="148"/>
      <c r="B246" s="148"/>
      <c r="C246" s="207"/>
      <c r="D246" s="207"/>
      <c r="E246" s="207"/>
      <c r="F246" s="207"/>
      <c r="G246" s="207"/>
      <c r="H246" s="207"/>
      <c r="I246" s="207"/>
      <c r="J246" s="427"/>
    </row>
    <row r="247" spans="1:10" x14ac:dyDescent="0.25">
      <c r="A247" s="178" t="s">
        <v>48</v>
      </c>
      <c r="B247" s="178" t="s">
        <v>179</v>
      </c>
      <c r="C247" s="171"/>
      <c r="D247" s="171"/>
      <c r="E247" s="171"/>
      <c r="F247" s="171"/>
      <c r="G247" s="171"/>
      <c r="H247" s="171"/>
      <c r="I247" s="171"/>
    </row>
    <row r="248" spans="1:10" ht="9" customHeight="1" x14ac:dyDescent="0.25">
      <c r="A248" s="171"/>
      <c r="B248" s="171"/>
      <c r="C248" s="171"/>
      <c r="D248" s="171"/>
      <c r="E248" s="171"/>
      <c r="F248" s="171"/>
      <c r="G248" s="171"/>
      <c r="H248" s="171"/>
      <c r="I248" s="171"/>
    </row>
    <row r="249" spans="1:10" x14ac:dyDescent="0.25">
      <c r="A249" s="184" t="s">
        <v>32</v>
      </c>
      <c r="B249" s="150" t="s">
        <v>895</v>
      </c>
      <c r="C249" s="150"/>
      <c r="D249" s="150"/>
      <c r="E249" s="751"/>
      <c r="F249" s="751"/>
      <c r="G249" s="751"/>
      <c r="H249" s="751"/>
      <c r="I249" s="751"/>
    </row>
    <row r="250" spans="1:10" x14ac:dyDescent="0.25">
      <c r="A250" s="171"/>
      <c r="B250" s="152" t="s">
        <v>896</v>
      </c>
      <c r="C250" s="152"/>
      <c r="D250" s="152"/>
      <c r="E250" s="752"/>
      <c r="F250" s="752"/>
      <c r="G250" s="752"/>
      <c r="H250" s="752"/>
      <c r="I250" s="752"/>
    </row>
    <row r="251" spans="1:10" x14ac:dyDescent="0.25">
      <c r="B251" s="152" t="s">
        <v>897</v>
      </c>
      <c r="C251" s="152"/>
      <c r="D251" s="152"/>
      <c r="E251" s="668"/>
      <c r="F251" s="668"/>
      <c r="G251" s="668"/>
      <c r="H251" s="668"/>
      <c r="I251" s="668"/>
    </row>
    <row r="252" spans="1:10" x14ac:dyDescent="0.25">
      <c r="B252" s="152" t="s">
        <v>898</v>
      </c>
      <c r="C252" s="152"/>
      <c r="D252" s="152"/>
      <c r="E252" s="668"/>
      <c r="F252" s="668"/>
      <c r="G252" s="668"/>
      <c r="H252" s="668"/>
      <c r="I252" s="668"/>
    </row>
    <row r="253" spans="1:10" x14ac:dyDescent="0.25">
      <c r="B253" s="152" t="s">
        <v>900</v>
      </c>
      <c r="C253" s="145"/>
      <c r="D253" s="156"/>
      <c r="E253" s="668"/>
      <c r="F253" s="668"/>
      <c r="G253" s="668"/>
      <c r="H253" s="668"/>
      <c r="I253" s="668"/>
    </row>
    <row r="254" spans="1:10" ht="28.5" customHeight="1" x14ac:dyDescent="0.25">
      <c r="B254" s="150" t="s">
        <v>180</v>
      </c>
      <c r="C254" s="150"/>
      <c r="D254" s="150"/>
      <c r="E254" s="750"/>
      <c r="F254" s="750"/>
      <c r="G254" s="750"/>
      <c r="H254" s="750"/>
      <c r="I254" s="750"/>
    </row>
    <row r="255" spans="1:10" ht="16.5" thickBot="1" x14ac:dyDescent="0.3">
      <c r="B255" s="185"/>
      <c r="C255" s="185"/>
      <c r="D255" s="185"/>
      <c r="E255" s="185"/>
      <c r="F255" s="185"/>
      <c r="G255" s="185"/>
      <c r="H255" s="185"/>
      <c r="I255" s="185"/>
    </row>
    <row r="256" spans="1:10" ht="16.5" thickBot="1" x14ac:dyDescent="0.3">
      <c r="B256" s="491"/>
      <c r="C256" s="187" t="s">
        <v>1059</v>
      </c>
      <c r="D256" s="185"/>
      <c r="E256" s="185"/>
      <c r="F256" s="185"/>
      <c r="G256" s="185"/>
      <c r="H256" s="185"/>
      <c r="I256" s="185"/>
    </row>
    <row r="257" spans="1:11" ht="6.75" customHeight="1" thickBot="1" x14ac:dyDescent="0.3">
      <c r="B257" s="185"/>
      <c r="C257" s="185"/>
      <c r="D257" s="185"/>
      <c r="E257" s="185"/>
      <c r="F257" s="185"/>
      <c r="G257" s="185"/>
      <c r="H257" s="185"/>
      <c r="I257" s="185"/>
    </row>
    <row r="258" spans="1:11" ht="16.5" thickBot="1" x14ac:dyDescent="0.3">
      <c r="B258" s="491"/>
      <c r="C258" s="187" t="s">
        <v>1058</v>
      </c>
      <c r="D258" s="185"/>
      <c r="E258" s="185"/>
      <c r="F258"/>
      <c r="G258"/>
    </row>
    <row r="259" spans="1:11" ht="6.75" customHeight="1" x14ac:dyDescent="0.25">
      <c r="B259" s="185"/>
      <c r="C259" s="185"/>
      <c r="D259" s="185"/>
      <c r="E259" s="185"/>
      <c r="F259" s="185"/>
      <c r="G259" s="185"/>
      <c r="H259" s="185"/>
      <c r="I259" s="185"/>
    </row>
    <row r="260" spans="1:11" ht="15.75" customHeight="1" x14ac:dyDescent="0.25">
      <c r="B260" s="185"/>
      <c r="C260" s="342" t="s">
        <v>1057</v>
      </c>
      <c r="D260" s="185"/>
      <c r="E260" s="185"/>
      <c r="F260" s="746"/>
      <c r="G260" s="746"/>
      <c r="H260" s="747"/>
      <c r="I260" s="185" t="s">
        <v>937</v>
      </c>
    </row>
    <row r="261" spans="1:11" ht="6.75" customHeight="1" x14ac:dyDescent="0.25">
      <c r="B261" s="185"/>
      <c r="C261" s="185"/>
      <c r="D261" s="185"/>
      <c r="E261" s="185"/>
      <c r="F261" s="185"/>
      <c r="G261" s="185"/>
      <c r="H261" s="185"/>
      <c r="I261" s="185"/>
    </row>
    <row r="262" spans="1:11" ht="63" customHeight="1" x14ac:dyDescent="0.25">
      <c r="B262" s="658" t="s">
        <v>940</v>
      </c>
      <c r="C262" s="658"/>
      <c r="D262" s="658"/>
      <c r="E262" s="658"/>
      <c r="F262" s="658"/>
      <c r="G262" s="658"/>
      <c r="H262" s="658"/>
      <c r="I262" s="658"/>
    </row>
    <row r="263" spans="1:11" ht="9" customHeight="1" x14ac:dyDescent="0.25"/>
    <row r="264" spans="1:11" x14ac:dyDescent="0.25">
      <c r="A264" s="184" t="s">
        <v>34</v>
      </c>
      <c r="B264" s="171" t="s">
        <v>181</v>
      </c>
      <c r="C264" s="171"/>
      <c r="D264" s="748"/>
      <c r="E264" s="748"/>
      <c r="F264" s="748"/>
      <c r="G264" s="748"/>
      <c r="H264" s="748"/>
      <c r="I264" s="748"/>
    </row>
    <row r="266" spans="1:11" x14ac:dyDescent="0.25">
      <c r="A266" s="184" t="s">
        <v>35</v>
      </c>
      <c r="B266" s="171" t="s">
        <v>1055</v>
      </c>
      <c r="C266" s="343"/>
      <c r="D266" s="347"/>
      <c r="E266" s="171" t="s">
        <v>182</v>
      </c>
      <c r="F266" s="346"/>
      <c r="G266" s="171"/>
      <c r="H266" s="171" t="s">
        <v>183</v>
      </c>
    </row>
    <row r="267" spans="1:11" ht="7.5" customHeight="1" x14ac:dyDescent="0.25"/>
    <row r="268" spans="1:11" x14ac:dyDescent="0.25">
      <c r="A268" s="184" t="s">
        <v>163</v>
      </c>
      <c r="B268" s="171" t="s">
        <v>184</v>
      </c>
      <c r="C268" s="171"/>
      <c r="D268" s="171"/>
      <c r="E268" s="177"/>
      <c r="F268" s="150" t="s">
        <v>185</v>
      </c>
      <c r="G268" s="150"/>
      <c r="H268" s="177">
        <v>1</v>
      </c>
      <c r="I268" s="150" t="s">
        <v>186</v>
      </c>
    </row>
    <row r="269" spans="1:11" ht="7.5" customHeight="1" x14ac:dyDescent="0.25"/>
    <row r="270" spans="1:11" ht="16.5" thickBot="1" x14ac:dyDescent="0.3">
      <c r="A270" s="184" t="s">
        <v>169</v>
      </c>
      <c r="B270" s="171" t="s">
        <v>1056</v>
      </c>
    </row>
    <row r="271" spans="1:11" ht="16.5" thickBot="1" x14ac:dyDescent="0.3">
      <c r="A271" s="171"/>
      <c r="B271" s="491"/>
      <c r="C271" s="171" t="s">
        <v>188</v>
      </c>
      <c r="D271" s="491"/>
      <c r="E271" s="171" t="s">
        <v>187</v>
      </c>
      <c r="F271" s="491"/>
      <c r="G271" s="171" t="s">
        <v>47</v>
      </c>
      <c r="H271" s="171"/>
      <c r="I271" s="428"/>
      <c r="J271" s="429"/>
      <c r="K271" s="429"/>
    </row>
    <row r="273" spans="1:10" x14ac:dyDescent="0.25">
      <c r="B273" s="171" t="s">
        <v>1067</v>
      </c>
      <c r="D273" s="207"/>
      <c r="E273" s="148"/>
      <c r="F273" s="344"/>
      <c r="G273" s="344"/>
      <c r="H273" s="344"/>
    </row>
    <row r="274" spans="1:10" x14ac:dyDescent="0.25">
      <c r="B274" s="738"/>
      <c r="C274" s="738"/>
      <c r="D274" s="738"/>
      <c r="E274" s="738"/>
      <c r="F274" s="738"/>
      <c r="G274" s="738"/>
      <c r="H274" s="738"/>
      <c r="I274" s="738"/>
    </row>
    <row r="275" spans="1:10" x14ac:dyDescent="0.25">
      <c r="D275" s="207"/>
      <c r="E275" s="148"/>
      <c r="F275" s="344"/>
      <c r="G275" s="344"/>
      <c r="H275" s="344"/>
    </row>
    <row r="276" spans="1:10" x14ac:dyDescent="0.25">
      <c r="C276" s="188" t="s">
        <v>189</v>
      </c>
      <c r="F276" s="188" t="s">
        <v>190</v>
      </c>
      <c r="G276" s="188"/>
    </row>
    <row r="277" spans="1:10" x14ac:dyDescent="0.25">
      <c r="A277" s="171"/>
      <c r="B277" s="171" t="s">
        <v>191</v>
      </c>
      <c r="C277" s="189"/>
      <c r="D277" s="642" t="s">
        <v>192</v>
      </c>
      <c r="E277" s="642"/>
      <c r="F277" s="643"/>
      <c r="G277" s="644"/>
      <c r="H277" s="171" t="s">
        <v>193</v>
      </c>
      <c r="I277" s="345"/>
      <c r="J277" s="353"/>
    </row>
    <row r="278" spans="1:10" x14ac:dyDescent="0.25">
      <c r="A278" s="171"/>
      <c r="B278" s="171"/>
      <c r="C278" s="189"/>
      <c r="D278" s="642" t="s">
        <v>194</v>
      </c>
      <c r="E278" s="642"/>
      <c r="F278" s="643"/>
      <c r="G278" s="644"/>
      <c r="H278" s="171" t="s">
        <v>193</v>
      </c>
      <c r="I278" s="171"/>
    </row>
    <row r="279" spans="1:10" x14ac:dyDescent="0.25">
      <c r="A279" s="171"/>
      <c r="B279" s="171"/>
      <c r="C279" s="189"/>
      <c r="D279" s="642" t="s">
        <v>195</v>
      </c>
      <c r="E279" s="642"/>
      <c r="F279" s="643"/>
      <c r="G279" s="644"/>
      <c r="H279" s="171" t="s">
        <v>193</v>
      </c>
      <c r="I279" s="171"/>
    </row>
    <row r="280" spans="1:10" x14ac:dyDescent="0.25">
      <c r="A280" s="171"/>
      <c r="B280" s="171"/>
      <c r="C280" s="189"/>
      <c r="D280" s="642" t="s">
        <v>196</v>
      </c>
      <c r="E280" s="642"/>
      <c r="F280" s="643"/>
      <c r="G280" s="644"/>
      <c r="H280" s="171" t="s">
        <v>193</v>
      </c>
      <c r="I280" s="171"/>
    </row>
    <row r="281" spans="1:10" x14ac:dyDescent="0.25">
      <c r="A281" s="171"/>
      <c r="B281" s="171"/>
      <c r="C281" s="189"/>
      <c r="D281" s="642" t="s">
        <v>197</v>
      </c>
      <c r="E281" s="642"/>
      <c r="F281" s="643"/>
      <c r="G281" s="644"/>
      <c r="H281" s="171" t="s">
        <v>193</v>
      </c>
      <c r="I281" s="171"/>
    </row>
    <row r="282" spans="1:10" x14ac:dyDescent="0.25">
      <c r="A282" s="171"/>
      <c r="B282" s="171"/>
      <c r="C282" s="189"/>
      <c r="D282" s="642" t="s">
        <v>1164</v>
      </c>
      <c r="E282" s="642"/>
      <c r="F282" s="643"/>
      <c r="G282" s="644"/>
      <c r="H282" s="171" t="s">
        <v>193</v>
      </c>
      <c r="I282" s="171"/>
    </row>
    <row r="283" spans="1:10" x14ac:dyDescent="0.25">
      <c r="B283" s="183" t="s">
        <v>198</v>
      </c>
      <c r="C283" s="189"/>
      <c r="D283" s="734"/>
      <c r="E283" s="734"/>
      <c r="F283" s="735"/>
      <c r="G283" s="736"/>
      <c r="H283" s="171" t="s">
        <v>193</v>
      </c>
    </row>
    <row r="284" spans="1:10" x14ac:dyDescent="0.25">
      <c r="C284" s="190">
        <f>SUM(C277:C282)</f>
        <v>0</v>
      </c>
      <c r="E284" s="190">
        <f>F51</f>
        <v>0</v>
      </c>
      <c r="F284" s="191" t="s">
        <v>199</v>
      </c>
      <c r="G284" s="191"/>
      <c r="H284" s="192"/>
      <c r="I284" s="192"/>
    </row>
    <row r="285" spans="1:10" x14ac:dyDescent="0.25">
      <c r="C285" s="507"/>
      <c r="E285" s="507"/>
      <c r="F285" s="191"/>
      <c r="G285" s="191"/>
      <c r="H285" s="192"/>
      <c r="I285" s="192"/>
    </row>
    <row r="286" spans="1:10" x14ac:dyDescent="0.25">
      <c r="A286" s="171"/>
      <c r="B286" s="349"/>
      <c r="C286" s="171" t="s">
        <v>85</v>
      </c>
      <c r="D286" s="171"/>
      <c r="E286" s="171"/>
      <c r="F286" s="171"/>
      <c r="G286" s="171"/>
      <c r="H286" s="171"/>
      <c r="I286" s="171"/>
    </row>
    <row r="287" spans="1:10" x14ac:dyDescent="0.25">
      <c r="C287" s="516" t="s">
        <v>1063</v>
      </c>
    </row>
    <row r="288" spans="1:10" ht="15.75" customHeight="1" x14ac:dyDescent="0.25">
      <c r="B288" s="349"/>
      <c r="C288" s="810" t="s">
        <v>1062</v>
      </c>
      <c r="D288" s="810"/>
      <c r="E288" s="810"/>
      <c r="F288" s="810"/>
      <c r="G288" s="810"/>
      <c r="H288" s="810"/>
      <c r="I288" s="810"/>
    </row>
    <row r="289" spans="1:9" ht="15.75" customHeight="1" x14ac:dyDescent="0.25">
      <c r="B289" s="349"/>
      <c r="C289" s="810" t="s">
        <v>1061</v>
      </c>
      <c r="D289" s="810"/>
      <c r="E289" s="810"/>
      <c r="F289" s="810"/>
      <c r="G289" s="810"/>
      <c r="H289" s="810"/>
      <c r="I289" s="810"/>
    </row>
    <row r="290" spans="1:9" ht="15.75" customHeight="1" x14ac:dyDescent="0.25">
      <c r="B290" s="349"/>
      <c r="C290" s="810" t="s">
        <v>1060</v>
      </c>
      <c r="D290" s="810"/>
      <c r="E290" s="810"/>
      <c r="F290" s="810"/>
      <c r="G290" s="810"/>
      <c r="H290" s="810"/>
      <c r="I290" s="810"/>
    </row>
    <row r="292" spans="1:9" x14ac:dyDescent="0.25">
      <c r="B292" s="349"/>
      <c r="C292" s="171" t="s">
        <v>86</v>
      </c>
    </row>
    <row r="293" spans="1:9" x14ac:dyDescent="0.25">
      <c r="B293" s="349"/>
      <c r="C293" s="171" t="s">
        <v>200</v>
      </c>
    </row>
    <row r="294" spans="1:9" ht="16.5" thickBot="1" x14ac:dyDescent="0.3">
      <c r="B294" s="508"/>
      <c r="C294" s="171" t="s">
        <v>1064</v>
      </c>
    </row>
    <row r="295" spans="1:9" ht="16.5" thickBot="1" x14ac:dyDescent="0.3">
      <c r="C295" s="512"/>
      <c r="D295" s="151" t="s">
        <v>247</v>
      </c>
      <c r="E295" s="512"/>
      <c r="F295" s="151" t="s">
        <v>248</v>
      </c>
      <c r="G295" s="511"/>
      <c r="H295" s="511"/>
      <c r="I295" s="511"/>
    </row>
    <row r="296" spans="1:9" x14ac:dyDescent="0.25">
      <c r="C296" s="513" t="s">
        <v>1065</v>
      </c>
      <c r="D296" s="738"/>
      <c r="E296" s="738"/>
      <c r="F296" s="738"/>
      <c r="G296" s="738"/>
      <c r="H296" s="738"/>
      <c r="I296" s="738"/>
    </row>
    <row r="297" spans="1:9" x14ac:dyDescent="0.25">
      <c r="B297" s="509"/>
      <c r="C297" s="171" t="s">
        <v>201</v>
      </c>
    </row>
    <row r="299" spans="1:9" x14ac:dyDescent="0.25">
      <c r="B299" s="349"/>
      <c r="C299" s="171" t="s">
        <v>202</v>
      </c>
    </row>
    <row r="301" spans="1:9" ht="60" customHeight="1" x14ac:dyDescent="0.25">
      <c r="A301" s="194" t="s">
        <v>170</v>
      </c>
      <c r="B301" s="658" t="s">
        <v>238</v>
      </c>
      <c r="C301" s="658"/>
      <c r="D301" s="658"/>
      <c r="E301" s="658"/>
      <c r="F301" s="658"/>
      <c r="G301" s="658"/>
      <c r="H301" s="658"/>
      <c r="I301" s="658"/>
    </row>
    <row r="302" spans="1:9" ht="16.5" thickBot="1" x14ac:dyDescent="0.3">
      <c r="B302" s="145" t="s">
        <v>203</v>
      </c>
      <c r="C302" s="143"/>
      <c r="D302" s="143"/>
      <c r="E302" s="143"/>
      <c r="F302" s="143"/>
      <c r="G302" s="143"/>
      <c r="H302" s="143"/>
      <c r="I302" s="143"/>
    </row>
    <row r="303" spans="1:9" ht="16.5" thickBot="1" x14ac:dyDescent="0.3">
      <c r="B303" s="494"/>
      <c r="C303" s="737" t="s">
        <v>991</v>
      </c>
      <c r="D303" s="737"/>
      <c r="E303" s="737"/>
      <c r="F303" s="737"/>
      <c r="G303" s="737"/>
      <c r="H303" s="737"/>
      <c r="I303" s="737"/>
    </row>
    <row r="304" spans="1:9" ht="16.5" thickBot="1" x14ac:dyDescent="0.3">
      <c r="B304" s="494"/>
      <c r="C304" s="737" t="s">
        <v>990</v>
      </c>
      <c r="D304" s="806"/>
      <c r="E304" s="806"/>
      <c r="F304" s="806"/>
      <c r="G304" s="806"/>
      <c r="H304" s="806"/>
      <c r="I304" s="806"/>
    </row>
    <row r="305" spans="1:10" ht="17.25" customHeight="1" thickBot="1" x14ac:dyDescent="0.3">
      <c r="B305" s="494"/>
      <c r="C305" s="677" t="s">
        <v>204</v>
      </c>
      <c r="D305" s="677"/>
      <c r="E305" s="677"/>
      <c r="F305" s="677"/>
      <c r="G305" s="677"/>
      <c r="H305" s="677"/>
      <c r="I305" s="677"/>
    </row>
    <row r="306" spans="1:10" ht="28.5" customHeight="1" thickBot="1" x14ac:dyDescent="0.3">
      <c r="B306" s="494"/>
      <c r="C306" s="677" t="s">
        <v>205</v>
      </c>
      <c r="D306" s="677"/>
      <c r="E306" s="677"/>
      <c r="F306" s="677"/>
      <c r="G306" s="677"/>
      <c r="H306" s="677"/>
      <c r="I306" s="677"/>
    </row>
    <row r="307" spans="1:10" ht="29.25" customHeight="1" thickBot="1" x14ac:dyDescent="0.25">
      <c r="B307" s="494"/>
      <c r="C307" s="677" t="s">
        <v>206</v>
      </c>
      <c r="D307" s="677"/>
      <c r="E307" s="677"/>
      <c r="F307" s="677"/>
      <c r="G307" s="677"/>
      <c r="H307" s="677"/>
      <c r="I307" s="677"/>
      <c r="J307" s="510"/>
    </row>
    <row r="308" spans="1:10" ht="54.75" customHeight="1" thickBot="1" x14ac:dyDescent="0.3">
      <c r="B308" s="494"/>
      <c r="C308" s="677" t="s">
        <v>535</v>
      </c>
      <c r="D308" s="677"/>
      <c r="E308" s="677"/>
      <c r="F308" s="677"/>
      <c r="G308" s="677"/>
      <c r="H308" s="677"/>
      <c r="I308" s="677"/>
    </row>
    <row r="309" spans="1:10" ht="17.25" customHeight="1" thickBot="1" x14ac:dyDescent="0.3">
      <c r="B309" s="494"/>
      <c r="C309" s="677" t="s">
        <v>207</v>
      </c>
      <c r="D309" s="677"/>
      <c r="E309" s="677"/>
      <c r="F309" s="677"/>
      <c r="G309" s="677"/>
      <c r="H309" s="677"/>
      <c r="I309" s="677"/>
    </row>
    <row r="310" spans="1:10" ht="35.25" customHeight="1" thickBot="1" x14ac:dyDescent="0.3">
      <c r="B310" s="494"/>
      <c r="C310" s="677" t="s">
        <v>208</v>
      </c>
      <c r="D310" s="677"/>
      <c r="E310" s="677"/>
      <c r="F310" s="677"/>
      <c r="G310" s="677"/>
      <c r="H310" s="677"/>
      <c r="I310" s="677"/>
    </row>
    <row r="311" spans="1:10" ht="30.75" customHeight="1" thickBot="1" x14ac:dyDescent="0.3">
      <c r="B311" s="494"/>
      <c r="C311" s="677" t="s">
        <v>209</v>
      </c>
      <c r="D311" s="677"/>
      <c r="E311" s="677"/>
      <c r="F311" s="677"/>
      <c r="G311" s="677"/>
      <c r="H311" s="677"/>
      <c r="I311" s="677"/>
    </row>
    <row r="312" spans="1:10" ht="22.5" customHeight="1" thickBot="1" x14ac:dyDescent="0.3">
      <c r="B312" s="494"/>
      <c r="C312" s="677" t="s">
        <v>1015</v>
      </c>
      <c r="D312" s="739"/>
      <c r="E312" s="739"/>
      <c r="F312" s="739"/>
      <c r="G312" s="739"/>
      <c r="H312" s="739"/>
      <c r="I312" s="739"/>
    </row>
    <row r="313" spans="1:10" ht="7.5" customHeight="1" x14ac:dyDescent="0.25"/>
    <row r="314" spans="1:10" ht="46.5" customHeight="1" x14ac:dyDescent="0.25">
      <c r="A314" s="194" t="s">
        <v>210</v>
      </c>
      <c r="B314" s="658" t="s">
        <v>237</v>
      </c>
      <c r="C314" s="658"/>
      <c r="D314" s="658"/>
      <c r="E314" s="658"/>
      <c r="F314" s="658"/>
      <c r="G314" s="658"/>
      <c r="H314" s="658"/>
      <c r="I314" s="658"/>
    </row>
    <row r="315" spans="1:10" ht="7.5" customHeight="1" x14ac:dyDescent="0.25"/>
    <row r="316" spans="1:10" ht="18" customHeight="1" x14ac:dyDescent="0.25">
      <c r="A316" s="194" t="s">
        <v>211</v>
      </c>
      <c r="B316" s="658" t="s">
        <v>212</v>
      </c>
      <c r="C316" s="658"/>
      <c r="D316" s="658"/>
      <c r="E316" s="658"/>
      <c r="F316" s="684"/>
      <c r="G316" s="684"/>
      <c r="H316" s="307" t="s">
        <v>213</v>
      </c>
      <c r="I316" s="195"/>
    </row>
    <row r="317" spans="1:10" ht="6" customHeight="1" x14ac:dyDescent="0.25"/>
    <row r="318" spans="1:10" ht="30" customHeight="1" x14ac:dyDescent="0.25">
      <c r="A318" s="194" t="s">
        <v>214</v>
      </c>
      <c r="B318" s="658" t="s">
        <v>236</v>
      </c>
      <c r="C318" s="658"/>
      <c r="D318" s="658"/>
      <c r="E318" s="658"/>
      <c r="F318" s="658"/>
      <c r="G318" s="658"/>
      <c r="H318" s="658"/>
      <c r="I318" s="658"/>
    </row>
    <row r="319" spans="1:10" ht="22.5" customHeight="1" x14ac:dyDescent="0.25"/>
    <row r="320" spans="1:10" x14ac:dyDescent="0.25">
      <c r="A320" s="154" t="s">
        <v>294</v>
      </c>
      <c r="C320" s="154" t="s">
        <v>216</v>
      </c>
    </row>
    <row r="321" spans="1:10" ht="10.5" customHeight="1" x14ac:dyDescent="0.25"/>
    <row r="322" spans="1:10" x14ac:dyDescent="0.25">
      <c r="A322" s="178" t="s">
        <v>893</v>
      </c>
      <c r="B322" s="178" t="s">
        <v>217</v>
      </c>
    </row>
    <row r="323" spans="1:10" ht="7.5" customHeight="1" x14ac:dyDescent="0.25"/>
    <row r="324" spans="1:10" ht="78" customHeight="1" x14ac:dyDescent="0.25">
      <c r="B324" s="658" t="s">
        <v>924</v>
      </c>
      <c r="C324" s="658"/>
      <c r="D324" s="658"/>
      <c r="E324" s="658"/>
      <c r="F324" s="658"/>
      <c r="G324" s="658"/>
      <c r="H324" s="658"/>
      <c r="I324" s="658"/>
    </row>
    <row r="325" spans="1:10" ht="7.5" customHeight="1" x14ac:dyDescent="0.25"/>
    <row r="326" spans="1:10" ht="38.25" customHeight="1" x14ac:dyDescent="0.2">
      <c r="D326" s="196" t="s">
        <v>218</v>
      </c>
      <c r="E326" s="196" t="s">
        <v>219</v>
      </c>
      <c r="F326" s="740" t="s">
        <v>923</v>
      </c>
      <c r="G326" s="741"/>
      <c r="H326" s="741"/>
      <c r="I326" s="742"/>
      <c r="J326" s="409"/>
    </row>
    <row r="327" spans="1:10" ht="15.75" customHeight="1" x14ac:dyDescent="0.2">
      <c r="A327" s="685" t="s">
        <v>220</v>
      </c>
      <c r="B327" s="685"/>
      <c r="C327" s="685"/>
      <c r="D327" s="556"/>
      <c r="E327" s="271"/>
      <c r="F327" s="423"/>
      <c r="G327" s="408"/>
      <c r="H327" s="408"/>
      <c r="I327" s="422"/>
      <c r="J327" s="421"/>
    </row>
    <row r="328" spans="1:10" ht="15.75" customHeight="1" x14ac:dyDescent="0.2">
      <c r="A328" s="685" t="s">
        <v>221</v>
      </c>
      <c r="B328" s="685"/>
      <c r="C328" s="685"/>
      <c r="D328" s="556"/>
      <c r="E328" s="271"/>
      <c r="F328" s="423"/>
      <c r="G328" s="408"/>
      <c r="H328" s="408"/>
      <c r="I328" s="422"/>
      <c r="J328" s="421"/>
    </row>
    <row r="329" spans="1:10" ht="15.75" customHeight="1" x14ac:dyDescent="0.2">
      <c r="A329" s="685" t="s">
        <v>222</v>
      </c>
      <c r="B329" s="685"/>
      <c r="C329" s="685"/>
      <c r="D329" s="271"/>
      <c r="E329" s="271"/>
      <c r="F329" s="423"/>
      <c r="G329" s="408"/>
      <c r="H329" s="408"/>
      <c r="I329" s="422"/>
      <c r="J329" s="421"/>
    </row>
    <row r="330" spans="1:10" ht="15.75" customHeight="1" x14ac:dyDescent="0.2">
      <c r="A330" s="685" t="s">
        <v>223</v>
      </c>
      <c r="B330" s="685"/>
      <c r="C330" s="685"/>
      <c r="D330" s="556"/>
      <c r="E330" s="271"/>
      <c r="F330" s="423"/>
      <c r="G330" s="408"/>
      <c r="H330" s="408"/>
      <c r="I330" s="422"/>
      <c r="J330" s="421"/>
    </row>
    <row r="331" spans="1:10" ht="15.75" customHeight="1" x14ac:dyDescent="0.2">
      <c r="A331" s="692" t="s">
        <v>1009</v>
      </c>
      <c r="B331" s="729"/>
      <c r="C331" s="730"/>
      <c r="D331" s="271"/>
      <c r="E331" s="271"/>
      <c r="F331" s="423"/>
      <c r="G331" s="408"/>
      <c r="H331" s="408"/>
      <c r="I331" s="422"/>
      <c r="J331" s="421"/>
    </row>
    <row r="332" spans="1:10" ht="15.75" customHeight="1" x14ac:dyDescent="0.2">
      <c r="A332" s="685" t="s">
        <v>224</v>
      </c>
      <c r="B332" s="685"/>
      <c r="C332" s="685"/>
      <c r="D332" s="556"/>
      <c r="E332" s="271"/>
      <c r="F332" s="423"/>
      <c r="G332" s="408"/>
      <c r="H332" s="408"/>
      <c r="I332" s="422"/>
      <c r="J332" s="421"/>
    </row>
    <row r="333" spans="1:10" ht="15.75" customHeight="1" x14ac:dyDescent="0.2">
      <c r="A333" s="685" t="s">
        <v>225</v>
      </c>
      <c r="B333" s="685"/>
      <c r="C333" s="685"/>
      <c r="D333" s="271"/>
      <c r="E333" s="271"/>
      <c r="F333" s="423"/>
      <c r="G333" s="408"/>
      <c r="H333" s="408"/>
      <c r="I333" s="422"/>
      <c r="J333" s="421"/>
    </row>
    <row r="334" spans="1:10" ht="15.75" customHeight="1" x14ac:dyDescent="0.2">
      <c r="A334" s="685" t="s">
        <v>226</v>
      </c>
      <c r="B334" s="685"/>
      <c r="C334" s="685"/>
      <c r="D334" s="556"/>
      <c r="E334" s="271"/>
      <c r="F334" s="423"/>
      <c r="G334" s="408"/>
      <c r="H334" s="408"/>
      <c r="I334" s="422"/>
      <c r="J334" s="421"/>
    </row>
    <row r="335" spans="1:10" ht="15.75" customHeight="1" x14ac:dyDescent="0.2">
      <c r="A335" s="685" t="s">
        <v>227</v>
      </c>
      <c r="B335" s="685"/>
      <c r="C335" s="685"/>
      <c r="D335" s="556"/>
      <c r="E335" s="271"/>
      <c r="F335" s="423"/>
      <c r="G335" s="408"/>
      <c r="H335" s="408"/>
      <c r="I335" s="422"/>
      <c r="J335" s="421"/>
    </row>
    <row r="336" spans="1:10" ht="15.75" customHeight="1" x14ac:dyDescent="0.2">
      <c r="A336" s="692" t="s">
        <v>1010</v>
      </c>
      <c r="B336" s="729"/>
      <c r="C336" s="730"/>
      <c r="D336" s="271"/>
      <c r="E336" s="271"/>
      <c r="F336" s="423"/>
      <c r="G336" s="408"/>
      <c r="H336" s="408"/>
      <c r="I336" s="422"/>
      <c r="J336" s="421"/>
    </row>
    <row r="337" spans="1:10" ht="15.75" customHeight="1" thickBot="1" x14ac:dyDescent="0.25">
      <c r="A337" s="514"/>
      <c r="B337" s="515"/>
      <c r="C337" s="515"/>
      <c r="D337" s="505"/>
      <c r="E337" s="505"/>
      <c r="F337" s="344"/>
      <c r="G337" s="344"/>
      <c r="H337" s="344"/>
      <c r="I337" s="344"/>
      <c r="J337" s="421"/>
    </row>
    <row r="338" spans="1:10" ht="54" customHeight="1" thickBot="1" x14ac:dyDescent="0.25">
      <c r="A338" s="731" t="s">
        <v>1177</v>
      </c>
      <c r="B338" s="732"/>
      <c r="C338" s="732"/>
      <c r="D338" s="732"/>
      <c r="E338" s="732"/>
      <c r="F338" s="732"/>
      <c r="G338" s="732"/>
      <c r="H338" s="732"/>
      <c r="I338" s="733"/>
      <c r="J338" s="421"/>
    </row>
    <row r="339" spans="1:10" ht="11.25" customHeight="1" x14ac:dyDescent="0.25"/>
    <row r="341" spans="1:10" x14ac:dyDescent="0.25">
      <c r="A341" s="178" t="s">
        <v>901</v>
      </c>
      <c r="B341" s="178" t="s">
        <v>228</v>
      </c>
    </row>
    <row r="343" spans="1:10" x14ac:dyDescent="0.25">
      <c r="A343" s="150"/>
      <c r="B343" s="175" t="s">
        <v>229</v>
      </c>
      <c r="C343" s="150"/>
      <c r="D343" s="150"/>
      <c r="E343" s="193"/>
      <c r="F343" s="150"/>
      <c r="G343" s="150"/>
      <c r="H343" s="167" t="s">
        <v>925</v>
      </c>
      <c r="I343" s="193"/>
    </row>
    <row r="344" spans="1:10" x14ac:dyDescent="0.25">
      <c r="F344" s="150"/>
      <c r="G344" s="150"/>
      <c r="H344" s="167" t="s">
        <v>926</v>
      </c>
      <c r="I344" s="193"/>
    </row>
    <row r="345" spans="1:10" ht="6" customHeight="1" x14ac:dyDescent="0.25"/>
    <row r="346" spans="1:10" x14ac:dyDescent="0.25">
      <c r="B346" s="175" t="s">
        <v>240</v>
      </c>
      <c r="C346" s="150"/>
      <c r="D346" s="150"/>
      <c r="E346" s="193"/>
      <c r="H346" s="167" t="s">
        <v>925</v>
      </c>
      <c r="I346" s="193"/>
    </row>
    <row r="347" spans="1:10" x14ac:dyDescent="0.25">
      <c r="H347" s="167" t="s">
        <v>926</v>
      </c>
      <c r="I347" s="193"/>
    </row>
    <row r="348" spans="1:10" ht="6.75" customHeight="1" x14ac:dyDescent="0.25"/>
    <row r="349" spans="1:10" x14ac:dyDescent="0.25">
      <c r="A349" s="178" t="s">
        <v>48</v>
      </c>
      <c r="B349" s="178" t="s">
        <v>241</v>
      </c>
    </row>
    <row r="350" spans="1:10" ht="5.25" customHeight="1" x14ac:dyDescent="0.25"/>
    <row r="351" spans="1:10" x14ac:dyDescent="0.25">
      <c r="B351" s="658" t="s">
        <v>87</v>
      </c>
      <c r="C351" s="658"/>
      <c r="D351" s="658"/>
      <c r="E351" s="658"/>
      <c r="F351" s="658"/>
      <c r="G351" s="658"/>
      <c r="H351" s="658"/>
      <c r="I351" s="658"/>
    </row>
    <row r="352" spans="1:10" ht="5.25" customHeight="1" x14ac:dyDescent="0.25"/>
    <row r="353" spans="1:9" x14ac:dyDescent="0.25">
      <c r="A353" s="150"/>
      <c r="B353" s="150" t="s">
        <v>242</v>
      </c>
      <c r="C353" s="659"/>
      <c r="D353" s="659"/>
      <c r="E353" s="659"/>
      <c r="F353" s="659"/>
      <c r="G353" s="659"/>
      <c r="H353" s="659"/>
      <c r="I353" s="659"/>
    </row>
    <row r="354" spans="1:9" x14ac:dyDescent="0.25">
      <c r="A354" s="150"/>
      <c r="B354" s="150" t="s">
        <v>243</v>
      </c>
      <c r="C354" s="659"/>
      <c r="D354" s="659"/>
      <c r="E354" s="659"/>
      <c r="F354" s="659"/>
      <c r="G354" s="659"/>
      <c r="H354" s="659"/>
      <c r="I354" s="659"/>
    </row>
    <row r="355" spans="1:9" x14ac:dyDescent="0.25">
      <c r="A355" s="150"/>
      <c r="B355" s="150" t="s">
        <v>244</v>
      </c>
      <c r="C355" s="659"/>
      <c r="D355" s="659"/>
      <c r="E355" s="659"/>
      <c r="F355" s="659"/>
      <c r="G355" s="659"/>
      <c r="H355" s="659"/>
      <c r="I355" s="659"/>
    </row>
    <row r="356" spans="1:9" x14ac:dyDescent="0.25">
      <c r="A356" s="150"/>
      <c r="B356" s="150" t="s">
        <v>245</v>
      </c>
      <c r="C356" s="659"/>
      <c r="D356" s="659"/>
      <c r="E356" s="659"/>
      <c r="F356" s="659"/>
      <c r="G356" s="659"/>
      <c r="H356" s="659"/>
      <c r="I356" s="659"/>
    </row>
    <row r="357" spans="1:9" ht="7.5" customHeight="1" x14ac:dyDescent="0.25"/>
    <row r="358" spans="1:9" ht="48.75" customHeight="1" x14ac:dyDescent="0.25">
      <c r="B358" s="658" t="s">
        <v>1068</v>
      </c>
      <c r="C358" s="658"/>
      <c r="D358" s="658"/>
      <c r="E358" s="658"/>
      <c r="F358" s="658"/>
      <c r="G358" s="658"/>
      <c r="H358" s="658"/>
      <c r="I358" s="658"/>
    </row>
    <row r="359" spans="1:9" ht="61.5" customHeight="1" x14ac:dyDescent="0.25">
      <c r="B359" s="704"/>
      <c r="C359" s="704"/>
      <c r="D359" s="704"/>
      <c r="E359" s="704"/>
      <c r="F359" s="704"/>
      <c r="G359" s="704"/>
      <c r="H359" s="704"/>
      <c r="I359" s="704"/>
    </row>
    <row r="360" spans="1:9" ht="14.25" customHeight="1" x14ac:dyDescent="0.25"/>
    <row r="361" spans="1:9" x14ac:dyDescent="0.25">
      <c r="A361" s="178" t="s">
        <v>49</v>
      </c>
      <c r="B361" s="178" t="s">
        <v>246</v>
      </c>
    </row>
    <row r="362" spans="1:9" ht="6" customHeight="1" thickBot="1" x14ac:dyDescent="0.3"/>
    <row r="363" spans="1:9" ht="16.5" thickBot="1" x14ac:dyDescent="0.3">
      <c r="B363" s="491"/>
      <c r="C363" s="171" t="s">
        <v>247</v>
      </c>
      <c r="D363" s="491"/>
      <c r="E363" s="171" t="s">
        <v>248</v>
      </c>
    </row>
    <row r="364" spans="1:9" ht="4.5" customHeight="1" x14ac:dyDescent="0.25"/>
    <row r="365" spans="1:9" x14ac:dyDescent="0.25">
      <c r="A365" s="150"/>
      <c r="B365" s="150" t="s">
        <v>931</v>
      </c>
      <c r="C365" s="649"/>
      <c r="D365" s="649"/>
      <c r="E365" s="150"/>
      <c r="F365" s="150" t="s">
        <v>249</v>
      </c>
      <c r="G365" s="150"/>
      <c r="H365" s="829"/>
      <c r="I365" s="829"/>
    </row>
    <row r="366" spans="1:9" ht="6" customHeight="1" x14ac:dyDescent="0.25">
      <c r="A366" s="150"/>
      <c r="B366" s="150"/>
      <c r="C366" s="150"/>
      <c r="D366" s="150"/>
      <c r="E366" s="150"/>
      <c r="F366" s="150"/>
      <c r="G366" s="150"/>
      <c r="H366" s="150"/>
      <c r="I366" s="150"/>
    </row>
    <row r="367" spans="1:9" x14ac:dyDescent="0.25">
      <c r="B367" s="658" t="s">
        <v>933</v>
      </c>
      <c r="C367" s="658"/>
      <c r="D367" s="658"/>
      <c r="E367" s="658"/>
      <c r="F367" s="658"/>
      <c r="G367" s="658"/>
      <c r="H367" s="658"/>
      <c r="I367" s="658"/>
    </row>
    <row r="368" spans="1:9" ht="6.75" customHeight="1" x14ac:dyDescent="0.25"/>
    <row r="369" spans="1:9" x14ac:dyDescent="0.25">
      <c r="A369" s="178" t="s">
        <v>52</v>
      </c>
      <c r="B369" s="178" t="s">
        <v>250</v>
      </c>
    </row>
    <row r="370" spans="1:9" ht="6.75" customHeight="1" thickBot="1" x14ac:dyDescent="0.3"/>
    <row r="371" spans="1:9" ht="16.5" thickBot="1" x14ac:dyDescent="0.3">
      <c r="A371" s="150"/>
      <c r="B371" s="150" t="s">
        <v>251</v>
      </c>
      <c r="C371" s="150"/>
      <c r="D371" s="150"/>
      <c r="E371" s="150"/>
      <c r="F371" s="491"/>
      <c r="G371" s="207"/>
      <c r="H371" s="171" t="s">
        <v>247</v>
      </c>
      <c r="I371" s="360"/>
    </row>
    <row r="372" spans="1:9" ht="15.75" customHeight="1" thickBot="1" x14ac:dyDescent="0.3">
      <c r="F372" s="548"/>
      <c r="H372" s="171" t="s">
        <v>248</v>
      </c>
    </row>
    <row r="373" spans="1:9" ht="31.5" customHeight="1" x14ac:dyDescent="0.25">
      <c r="B373" s="658" t="s">
        <v>235</v>
      </c>
      <c r="C373" s="658"/>
      <c r="D373" s="658"/>
      <c r="E373" s="658"/>
      <c r="F373" s="658"/>
      <c r="G373" s="658"/>
      <c r="H373" s="658"/>
      <c r="I373" s="658"/>
    </row>
    <row r="374" spans="1:9" ht="55.5" customHeight="1" x14ac:dyDescent="0.25">
      <c r="B374" s="717"/>
      <c r="C374" s="717"/>
      <c r="D374" s="717"/>
      <c r="E374" s="717"/>
      <c r="F374" s="717"/>
      <c r="G374" s="717"/>
      <c r="H374" s="717"/>
      <c r="I374" s="717"/>
    </row>
    <row r="375" spans="1:9" ht="9.75" customHeight="1" x14ac:dyDescent="0.25">
      <c r="B375" s="350"/>
      <c r="C375" s="350"/>
      <c r="D375" s="350"/>
      <c r="E375" s="350"/>
      <c r="F375" s="350"/>
      <c r="G375" s="350"/>
      <c r="H375" s="350"/>
      <c r="I375" s="350"/>
    </row>
    <row r="376" spans="1:9" x14ac:dyDescent="0.25">
      <c r="A376" s="178" t="s">
        <v>53</v>
      </c>
      <c r="B376" s="178" t="s">
        <v>252</v>
      </c>
    </row>
    <row r="377" spans="1:9" ht="6" customHeight="1" x14ac:dyDescent="0.25"/>
    <row r="378" spans="1:9" x14ac:dyDescent="0.25">
      <c r="B378" s="658" t="s">
        <v>88</v>
      </c>
      <c r="C378" s="658"/>
      <c r="D378" s="658"/>
      <c r="E378" s="658"/>
      <c r="F378" s="658"/>
      <c r="G378" s="658"/>
      <c r="H378" s="658"/>
      <c r="I378" s="658"/>
    </row>
    <row r="379" spans="1:9" ht="6" customHeight="1" x14ac:dyDescent="0.25"/>
    <row r="380" spans="1:9" x14ac:dyDescent="0.25">
      <c r="A380" s="150"/>
      <c r="B380" s="150" t="s">
        <v>242</v>
      </c>
      <c r="C380" s="659"/>
      <c r="D380" s="659"/>
      <c r="E380" s="659"/>
      <c r="F380" s="659"/>
      <c r="G380" s="659"/>
      <c r="H380" s="659"/>
      <c r="I380" s="659"/>
    </row>
    <row r="381" spans="1:9" x14ac:dyDescent="0.25">
      <c r="A381" s="150"/>
      <c r="B381" s="150" t="s">
        <v>243</v>
      </c>
      <c r="C381" s="659"/>
      <c r="D381" s="659"/>
      <c r="E381" s="659"/>
      <c r="F381" s="659"/>
      <c r="G381" s="659"/>
      <c r="H381" s="659"/>
      <c r="I381" s="659"/>
    </row>
    <row r="382" spans="1:9" x14ac:dyDescent="0.25">
      <c r="A382" s="150"/>
      <c r="B382" s="150" t="s">
        <v>244</v>
      </c>
      <c r="C382" s="659"/>
      <c r="D382" s="659"/>
      <c r="E382" s="659"/>
      <c r="F382" s="659"/>
      <c r="G382" s="659"/>
      <c r="H382" s="659"/>
      <c r="I382" s="659"/>
    </row>
    <row r="383" spans="1:9" x14ac:dyDescent="0.25">
      <c r="A383" s="150"/>
      <c r="B383" s="150" t="s">
        <v>245</v>
      </c>
      <c r="C383" s="659"/>
      <c r="D383" s="659"/>
      <c r="E383" s="659"/>
      <c r="F383" s="659"/>
      <c r="G383" s="659"/>
      <c r="H383" s="659"/>
      <c r="I383" s="659"/>
    </row>
    <row r="384" spans="1:9" ht="11.25" customHeight="1" x14ac:dyDescent="0.25"/>
    <row r="385" spans="1:10" x14ac:dyDescent="0.25">
      <c r="A385" s="178" t="s">
        <v>54</v>
      </c>
      <c r="B385" s="178" t="s">
        <v>253</v>
      </c>
    </row>
    <row r="386" spans="1:10" ht="26.25" customHeight="1" x14ac:dyDescent="0.25">
      <c r="B386" s="708" t="s">
        <v>1032</v>
      </c>
      <c r="C386" s="708"/>
      <c r="D386" s="708"/>
      <c r="E386" s="708"/>
      <c r="F386" s="708"/>
      <c r="G386" s="708"/>
      <c r="H386" s="708"/>
      <c r="I386" s="708"/>
    </row>
    <row r="387" spans="1:10" ht="7.5" customHeight="1" x14ac:dyDescent="0.25"/>
    <row r="388" spans="1:10" ht="16.5" thickBot="1" x14ac:dyDescent="0.3">
      <c r="B388" s="150" t="s">
        <v>254</v>
      </c>
      <c r="C388" s="150"/>
      <c r="D388" s="150"/>
      <c r="E388" s="150"/>
    </row>
    <row r="389" spans="1:10" ht="16.5" thickBot="1" x14ac:dyDescent="0.3">
      <c r="C389" s="491"/>
      <c r="D389" s="171" t="s">
        <v>1071</v>
      </c>
      <c r="E389" s="193"/>
      <c r="F389" s="151" t="s">
        <v>255</v>
      </c>
      <c r="H389" s="549"/>
      <c r="I389" s="354"/>
    </row>
    <row r="390" spans="1:10" ht="16.5" thickBot="1" x14ac:dyDescent="0.3">
      <c r="B390" s="150" t="s">
        <v>927</v>
      </c>
      <c r="C390" s="150"/>
      <c r="D390" s="150"/>
      <c r="E390" s="150"/>
      <c r="H390" s="505"/>
      <c r="I390" s="351"/>
    </row>
    <row r="391" spans="1:10" ht="16.5" thickBot="1" x14ac:dyDescent="0.3">
      <c r="C391" s="491"/>
      <c r="D391" s="171" t="s">
        <v>1071</v>
      </c>
      <c r="E391" s="193"/>
      <c r="F391" s="151" t="s">
        <v>255</v>
      </c>
      <c r="H391" s="549"/>
      <c r="I391" s="354"/>
    </row>
    <row r="392" spans="1:10" ht="6.75" customHeight="1" x14ac:dyDescent="0.25">
      <c r="C392" s="207"/>
      <c r="D392" s="148"/>
      <c r="E392" s="351"/>
      <c r="F392" s="143"/>
      <c r="G392" s="143"/>
      <c r="H392" s="505"/>
      <c r="I392" s="354"/>
    </row>
    <row r="393" spans="1:10" ht="16.5" thickBot="1" x14ac:dyDescent="0.3">
      <c r="B393" s="150" t="s">
        <v>256</v>
      </c>
      <c r="C393" s="150"/>
      <c r="D393" s="150"/>
      <c r="E393" s="150"/>
      <c r="H393" s="505"/>
      <c r="I393" s="351"/>
    </row>
    <row r="394" spans="1:10" ht="16.5" thickBot="1" x14ac:dyDescent="0.3">
      <c r="C394" s="491"/>
      <c r="D394" s="171" t="s">
        <v>1071</v>
      </c>
      <c r="E394" s="193"/>
      <c r="F394" s="151" t="s">
        <v>255</v>
      </c>
      <c r="H394" s="549"/>
      <c r="I394" s="354"/>
    </row>
    <row r="395" spans="1:10" ht="16.5" thickBot="1" x14ac:dyDescent="0.3">
      <c r="B395" s="150" t="s">
        <v>1069</v>
      </c>
      <c r="C395" s="150"/>
      <c r="D395" s="150"/>
      <c r="E395" s="150"/>
      <c r="F395" s="501"/>
      <c r="G395" s="421"/>
      <c r="H395" s="550"/>
      <c r="I395" s="354"/>
    </row>
    <row r="396" spans="1:10" ht="16.5" thickBot="1" x14ac:dyDescent="0.3">
      <c r="C396" s="491"/>
      <c r="D396" s="171" t="s">
        <v>1071</v>
      </c>
      <c r="E396" s="193"/>
      <c r="F396" s="151" t="s">
        <v>255</v>
      </c>
      <c r="H396" s="549"/>
      <c r="I396" s="354"/>
    </row>
    <row r="397" spans="1:10" ht="16.5" thickBot="1" x14ac:dyDescent="0.3">
      <c r="B397" s="150" t="s">
        <v>257</v>
      </c>
      <c r="H397" s="505"/>
      <c r="I397" s="351"/>
    </row>
    <row r="398" spans="1:10" ht="16.5" thickBot="1" x14ac:dyDescent="0.3">
      <c r="C398" s="491"/>
      <c r="D398" s="171" t="s">
        <v>1071</v>
      </c>
      <c r="E398" s="559"/>
      <c r="F398" s="151" t="s">
        <v>255</v>
      </c>
      <c r="H398" s="549"/>
      <c r="I398" s="354"/>
    </row>
    <row r="399" spans="1:10" ht="7.5" customHeight="1" x14ac:dyDescent="0.25"/>
    <row r="400" spans="1:10" ht="27" customHeight="1" x14ac:dyDescent="0.2">
      <c r="B400" s="686" t="s">
        <v>932</v>
      </c>
      <c r="C400" s="687"/>
      <c r="D400" s="687"/>
      <c r="E400" s="687"/>
      <c r="F400" s="687"/>
      <c r="G400" s="687"/>
      <c r="H400" s="687"/>
      <c r="I400" s="687"/>
      <c r="J400" s="407"/>
    </row>
    <row r="401" spans="1:9" ht="13.5" customHeight="1" x14ac:dyDescent="0.25">
      <c r="B401" s="150"/>
    </row>
    <row r="402" spans="1:9" x14ac:dyDescent="0.25">
      <c r="B402" s="150" t="s">
        <v>258</v>
      </c>
    </row>
    <row r="403" spans="1:9" ht="105.75" customHeight="1" x14ac:dyDescent="0.25">
      <c r="B403" s="655" t="s">
        <v>1070</v>
      </c>
      <c r="C403" s="656"/>
      <c r="D403" s="656"/>
      <c r="E403" s="656"/>
      <c r="F403" s="656"/>
      <c r="G403" s="656"/>
      <c r="H403" s="656"/>
      <c r="I403" s="657"/>
    </row>
    <row r="404" spans="1:9" ht="18" customHeight="1" x14ac:dyDescent="0.25">
      <c r="B404" s="715" t="s">
        <v>989</v>
      </c>
      <c r="C404" s="716"/>
      <c r="D404" s="716"/>
      <c r="E404" s="716"/>
      <c r="F404" s="716"/>
      <c r="G404" s="716"/>
      <c r="H404" s="716"/>
      <c r="I404" s="716"/>
    </row>
    <row r="405" spans="1:9" ht="88.5" customHeight="1" x14ac:dyDescent="0.25">
      <c r="B405" s="712" t="s">
        <v>1033</v>
      </c>
      <c r="C405" s="713"/>
      <c r="D405" s="713"/>
      <c r="E405" s="713"/>
      <c r="F405" s="713"/>
      <c r="G405" s="713"/>
      <c r="H405" s="713"/>
      <c r="I405" s="714"/>
    </row>
    <row r="406" spans="1:9" ht="12.75" customHeight="1" x14ac:dyDescent="0.25">
      <c r="B406" s="150"/>
      <c r="C406" s="150"/>
      <c r="D406" s="150"/>
      <c r="E406" s="150"/>
      <c r="F406" s="150"/>
      <c r="G406" s="150"/>
      <c r="H406" s="150"/>
      <c r="I406" s="150"/>
    </row>
    <row r="407" spans="1:9" x14ac:dyDescent="0.25">
      <c r="A407" s="178" t="s">
        <v>55</v>
      </c>
      <c r="B407" s="178" t="s">
        <v>259</v>
      </c>
    </row>
    <row r="408" spans="1:9" ht="4.5" customHeight="1" x14ac:dyDescent="0.25"/>
    <row r="409" spans="1:9" x14ac:dyDescent="0.25">
      <c r="B409" s="658" t="s">
        <v>260</v>
      </c>
      <c r="C409" s="658"/>
      <c r="D409" s="658"/>
      <c r="E409" s="658"/>
      <c r="F409" s="658"/>
      <c r="G409" s="658"/>
      <c r="H409" s="658"/>
      <c r="I409" s="658"/>
    </row>
    <row r="410" spans="1:9" ht="65.25" customHeight="1" x14ac:dyDescent="0.25">
      <c r="B410" s="709"/>
      <c r="C410" s="710"/>
      <c r="D410" s="710"/>
      <c r="E410" s="710"/>
      <c r="F410" s="710"/>
      <c r="G410" s="710"/>
      <c r="H410" s="710"/>
      <c r="I410" s="711"/>
    </row>
    <row r="411" spans="1:9" ht="17.25" customHeight="1" x14ac:dyDescent="0.25"/>
    <row r="412" spans="1:9" x14ac:dyDescent="0.25">
      <c r="A412" s="178" t="s">
        <v>56</v>
      </c>
      <c r="B412" s="178" t="s">
        <v>261</v>
      </c>
    </row>
    <row r="413" spans="1:9" ht="5.25" customHeight="1" thickBot="1" x14ac:dyDescent="0.3"/>
    <row r="414" spans="1:9" ht="16.5" thickBot="1" x14ac:dyDescent="0.3">
      <c r="B414" s="197" t="s">
        <v>262</v>
      </c>
      <c r="C414" s="195"/>
      <c r="D414" s="195"/>
      <c r="E414" s="491"/>
      <c r="F414" s="171" t="s">
        <v>1071</v>
      </c>
      <c r="G414" s="171"/>
      <c r="H414" s="517"/>
      <c r="I414" s="171"/>
    </row>
    <row r="416" spans="1:9" x14ac:dyDescent="0.25">
      <c r="B416" s="151" t="s">
        <v>263</v>
      </c>
    </row>
    <row r="417" spans="1:9" ht="12" customHeight="1" x14ac:dyDescent="0.25"/>
    <row r="418" spans="1:9" x14ac:dyDescent="0.25">
      <c r="A418" s="150"/>
      <c r="B418" s="355" t="s">
        <v>264</v>
      </c>
      <c r="C418" s="355"/>
      <c r="D418" s="355"/>
      <c r="E418" s="145"/>
      <c r="F418" s="145"/>
      <c r="G418" s="145"/>
      <c r="H418" s="145"/>
      <c r="I418" s="145"/>
    </row>
    <row r="419" spans="1:9" ht="5.25" customHeight="1" x14ac:dyDescent="0.25">
      <c r="B419" s="143"/>
      <c r="C419" s="143"/>
      <c r="D419" s="143"/>
      <c r="E419" s="143"/>
      <c r="F419" s="143"/>
      <c r="G419" s="143"/>
      <c r="H419" s="143"/>
      <c r="I419" s="143"/>
    </row>
    <row r="420" spans="1:9" x14ac:dyDescent="0.25">
      <c r="A420" s="150"/>
      <c r="B420" s="355" t="s">
        <v>265</v>
      </c>
      <c r="C420" s="355"/>
      <c r="D420" s="355"/>
      <c r="E420" s="355"/>
      <c r="F420" s="145"/>
      <c r="G420" s="145"/>
      <c r="H420" s="145"/>
      <c r="I420" s="145"/>
    </row>
    <row r="421" spans="1:9" ht="6.95" customHeight="1" x14ac:dyDescent="0.25">
      <c r="B421" s="143"/>
      <c r="C421" s="143"/>
      <c r="D421" s="143"/>
      <c r="E421" s="143"/>
      <c r="F421" s="143"/>
      <c r="G421" s="143"/>
      <c r="H421" s="143"/>
      <c r="I421" s="143"/>
    </row>
    <row r="422" spans="1:9" x14ac:dyDescent="0.25">
      <c r="B422" s="355" t="s">
        <v>266</v>
      </c>
      <c r="C422" s="355"/>
      <c r="D422" s="355"/>
      <c r="E422" s="355"/>
      <c r="F422" s="143"/>
      <c r="G422" s="143"/>
      <c r="H422" s="143"/>
      <c r="I422" s="143"/>
    </row>
    <row r="423" spans="1:9" ht="6.95" customHeight="1" x14ac:dyDescent="0.25">
      <c r="B423" s="143"/>
      <c r="C423" s="143"/>
      <c r="D423" s="143"/>
      <c r="E423" s="143"/>
      <c r="F423" s="143"/>
      <c r="G423" s="143"/>
      <c r="H423" s="143"/>
      <c r="I423" s="143"/>
    </row>
    <row r="424" spans="1:9" x14ac:dyDescent="0.25">
      <c r="B424" s="355" t="s">
        <v>267</v>
      </c>
      <c r="C424" s="355"/>
      <c r="D424" s="355"/>
      <c r="E424" s="355"/>
      <c r="F424" s="355"/>
      <c r="G424" s="355"/>
      <c r="H424" s="355"/>
      <c r="I424" s="355"/>
    </row>
    <row r="426" spans="1:9" ht="15.75" customHeight="1" x14ac:dyDescent="0.25"/>
    <row r="427" spans="1:9" x14ac:dyDescent="0.25">
      <c r="B427" s="150" t="s">
        <v>1034</v>
      </c>
      <c r="E427" s="207"/>
      <c r="F427" s="718"/>
      <c r="G427" s="728"/>
      <c r="H427" s="728"/>
      <c r="I427" s="728"/>
    </row>
    <row r="428" spans="1:9" ht="16.5" thickBot="1" x14ac:dyDescent="0.3"/>
    <row r="429" spans="1:9" ht="16.5" thickBot="1" x14ac:dyDescent="0.3">
      <c r="C429" s="491"/>
      <c r="D429" s="171" t="s">
        <v>268</v>
      </c>
      <c r="E429" s="491"/>
      <c r="F429" s="171" t="s">
        <v>269</v>
      </c>
      <c r="G429" s="171"/>
    </row>
    <row r="431" spans="1:9" ht="48.75" customHeight="1" x14ac:dyDescent="0.25">
      <c r="B431" s="658" t="s">
        <v>234</v>
      </c>
      <c r="C431" s="658"/>
      <c r="D431" s="658"/>
      <c r="E431" s="658"/>
      <c r="F431" s="658"/>
      <c r="G431" s="658"/>
      <c r="H431" s="658"/>
      <c r="I431" s="658"/>
    </row>
    <row r="432" spans="1:9" ht="13.5" customHeight="1" thickBot="1" x14ac:dyDescent="0.3">
      <c r="B432" s="518"/>
      <c r="C432" s="518"/>
      <c r="D432" s="518"/>
      <c r="E432" s="518"/>
      <c r="F432" s="518"/>
      <c r="G432" s="518"/>
      <c r="H432" s="518"/>
      <c r="I432" s="518"/>
    </row>
    <row r="433" spans="1:9" ht="163.5" customHeight="1" thickBot="1" x14ac:dyDescent="0.3">
      <c r="B433" s="705" t="s">
        <v>1178</v>
      </c>
      <c r="C433" s="706"/>
      <c r="D433" s="706"/>
      <c r="E433" s="706"/>
      <c r="F433" s="706"/>
      <c r="G433" s="706"/>
      <c r="H433" s="706"/>
      <c r="I433" s="707"/>
    </row>
    <row r="435" spans="1:9" x14ac:dyDescent="0.25">
      <c r="A435" s="178" t="s">
        <v>57</v>
      </c>
      <c r="B435" s="178" t="s">
        <v>270</v>
      </c>
      <c r="E435" s="151" t="s">
        <v>271</v>
      </c>
    </row>
    <row r="437" spans="1:9" x14ac:dyDescent="0.25">
      <c r="B437" s="198" t="s">
        <v>272</v>
      </c>
      <c r="C437" s="198" t="s">
        <v>273</v>
      </c>
      <c r="D437" s="198" t="s">
        <v>274</v>
      </c>
      <c r="E437" s="199" t="s">
        <v>275</v>
      </c>
    </row>
    <row r="438" spans="1:9" x14ac:dyDescent="0.25">
      <c r="B438" s="189"/>
      <c r="C438" s="189"/>
      <c r="D438" s="189"/>
      <c r="E438" s="171" t="s">
        <v>276</v>
      </c>
    </row>
    <row r="439" spans="1:9" x14ac:dyDescent="0.25">
      <c r="B439" s="189"/>
      <c r="C439" s="189"/>
      <c r="D439" s="189"/>
      <c r="E439" s="171" t="s">
        <v>277</v>
      </c>
    </row>
    <row r="440" spans="1:9" x14ac:dyDescent="0.25">
      <c r="B440" s="200"/>
      <c r="C440" s="200"/>
      <c r="D440" s="200"/>
      <c r="E440" s="171"/>
    </row>
    <row r="441" spans="1:9" x14ac:dyDescent="0.25">
      <c r="B441" s="189"/>
      <c r="C441" s="189"/>
      <c r="D441" s="189"/>
      <c r="E441" s="199" t="s">
        <v>278</v>
      </c>
    </row>
    <row r="442" spans="1:9" x14ac:dyDescent="0.25">
      <c r="B442" s="189"/>
      <c r="C442" s="189"/>
      <c r="D442" s="189"/>
      <c r="E442" s="171" t="s">
        <v>225</v>
      </c>
    </row>
    <row r="443" spans="1:9" x14ac:dyDescent="0.25">
      <c r="B443" s="189"/>
      <c r="C443" s="189"/>
      <c r="D443" s="189"/>
      <c r="E443" s="171" t="s">
        <v>279</v>
      </c>
    </row>
    <row r="444" spans="1:9" x14ac:dyDescent="0.25">
      <c r="B444" s="189"/>
      <c r="C444" s="189"/>
      <c r="D444" s="189"/>
      <c r="E444" s="171" t="s">
        <v>280</v>
      </c>
    </row>
    <row r="445" spans="1:9" x14ac:dyDescent="0.25">
      <c r="B445" s="189"/>
      <c r="C445" s="189"/>
      <c r="D445" s="189"/>
      <c r="E445" s="171" t="s">
        <v>1010</v>
      </c>
    </row>
    <row r="446" spans="1:9" x14ac:dyDescent="0.25">
      <c r="B446" s="189"/>
      <c r="C446" s="189"/>
      <c r="D446" s="189"/>
      <c r="E446" s="171" t="s">
        <v>1011</v>
      </c>
    </row>
    <row r="447" spans="1:9" x14ac:dyDescent="0.25">
      <c r="B447" s="189"/>
      <c r="C447" s="189"/>
      <c r="D447" s="189"/>
      <c r="E447" s="171" t="s">
        <v>281</v>
      </c>
    </row>
    <row r="448" spans="1:9" x14ac:dyDescent="0.25">
      <c r="B448" s="189"/>
      <c r="C448" s="189"/>
      <c r="D448" s="189"/>
      <c r="E448" s="171" t="s">
        <v>282</v>
      </c>
    </row>
    <row r="449" spans="2:9" x14ac:dyDescent="0.25">
      <c r="B449" s="200"/>
      <c r="C449" s="200"/>
      <c r="D449" s="200"/>
    </row>
    <row r="450" spans="2:9" x14ac:dyDescent="0.25">
      <c r="B450" s="189"/>
      <c r="C450" s="189"/>
      <c r="D450" s="189"/>
      <c r="E450" s="199" t="s">
        <v>283</v>
      </c>
    </row>
    <row r="451" spans="2:9" x14ac:dyDescent="0.25">
      <c r="B451" s="189"/>
      <c r="C451" s="189"/>
      <c r="D451" s="189"/>
      <c r="E451" s="171" t="s">
        <v>284</v>
      </c>
    </row>
    <row r="452" spans="2:9" x14ac:dyDescent="0.25">
      <c r="B452" s="189"/>
      <c r="C452" s="189"/>
      <c r="D452" s="189"/>
      <c r="E452" s="171" t="s">
        <v>285</v>
      </c>
    </row>
    <row r="453" spans="2:9" x14ac:dyDescent="0.25">
      <c r="B453" s="189"/>
      <c r="C453" s="189"/>
      <c r="D453" s="189"/>
      <c r="E453" s="171" t="s">
        <v>286</v>
      </c>
    </row>
    <row r="454" spans="2:9" x14ac:dyDescent="0.25">
      <c r="B454" s="200"/>
      <c r="C454" s="200"/>
      <c r="D454" s="200"/>
    </row>
    <row r="455" spans="2:9" x14ac:dyDescent="0.25">
      <c r="B455" s="189"/>
      <c r="C455" s="189"/>
      <c r="D455" s="189"/>
      <c r="E455" s="199" t="s">
        <v>287</v>
      </c>
    </row>
    <row r="456" spans="2:9" x14ac:dyDescent="0.25">
      <c r="B456" s="189"/>
      <c r="C456" s="189"/>
      <c r="D456" s="189"/>
      <c r="E456" s="171" t="s">
        <v>284</v>
      </c>
    </row>
    <row r="457" spans="2:9" x14ac:dyDescent="0.25">
      <c r="B457" s="189"/>
      <c r="C457" s="189"/>
      <c r="D457" s="189"/>
      <c r="E457" s="171" t="s">
        <v>285</v>
      </c>
    </row>
    <row r="458" spans="2:9" x14ac:dyDescent="0.25">
      <c r="B458" s="189"/>
      <c r="C458" s="189"/>
      <c r="D458" s="189"/>
      <c r="E458" s="171" t="s">
        <v>286</v>
      </c>
    </row>
    <row r="459" spans="2:9" x14ac:dyDescent="0.25">
      <c r="B459" s="200"/>
      <c r="C459" s="200"/>
      <c r="D459" s="200"/>
    </row>
    <row r="460" spans="2:9" x14ac:dyDescent="0.25">
      <c r="B460" s="189"/>
      <c r="C460" s="189"/>
      <c r="D460" s="189"/>
      <c r="E460" s="199" t="s">
        <v>288</v>
      </c>
    </row>
    <row r="461" spans="2:9" x14ac:dyDescent="0.25">
      <c r="B461" s="189"/>
      <c r="C461" s="189"/>
      <c r="D461" s="189"/>
      <c r="E461" s="171" t="s">
        <v>289</v>
      </c>
      <c r="H461" s="718"/>
      <c r="I461" s="718"/>
    </row>
    <row r="462" spans="2:9" x14ac:dyDescent="0.25">
      <c r="B462" s="189"/>
      <c r="C462" s="189"/>
      <c r="D462" s="189"/>
      <c r="E462" s="201" t="s">
        <v>290</v>
      </c>
    </row>
    <row r="463" spans="2:9" x14ac:dyDescent="0.25">
      <c r="B463" s="189"/>
      <c r="C463" s="189"/>
      <c r="D463" s="189"/>
      <c r="E463" s="171" t="s">
        <v>291</v>
      </c>
    </row>
    <row r="464" spans="2:9" x14ac:dyDescent="0.25">
      <c r="B464" s="200"/>
      <c r="C464" s="200"/>
      <c r="D464" s="200"/>
    </row>
    <row r="465" spans="2:9" x14ac:dyDescent="0.25">
      <c r="B465" s="189"/>
      <c r="C465" s="189"/>
      <c r="D465" s="189"/>
      <c r="E465" s="199" t="s">
        <v>288</v>
      </c>
    </row>
    <row r="466" spans="2:9" x14ac:dyDescent="0.25">
      <c r="B466" s="189"/>
      <c r="C466" s="189"/>
      <c r="D466" s="189"/>
      <c r="E466" s="171" t="s">
        <v>289</v>
      </c>
      <c r="H466" s="718"/>
      <c r="I466" s="718"/>
    </row>
    <row r="467" spans="2:9" x14ac:dyDescent="0.25">
      <c r="B467" s="189"/>
      <c r="C467" s="189"/>
      <c r="D467" s="189"/>
      <c r="E467" s="201" t="s">
        <v>290</v>
      </c>
    </row>
    <row r="468" spans="2:9" x14ac:dyDescent="0.25">
      <c r="B468" s="189"/>
      <c r="C468" s="189"/>
      <c r="D468" s="189"/>
      <c r="E468" s="171" t="s">
        <v>291</v>
      </c>
    </row>
    <row r="469" spans="2:9" x14ac:dyDescent="0.25">
      <c r="B469" s="200"/>
      <c r="C469" s="200"/>
      <c r="D469" s="200"/>
    </row>
    <row r="470" spans="2:9" x14ac:dyDescent="0.25">
      <c r="B470" s="189"/>
      <c r="C470" s="189"/>
      <c r="D470" s="189"/>
      <c r="E470" s="199" t="s">
        <v>288</v>
      </c>
    </row>
    <row r="471" spans="2:9" x14ac:dyDescent="0.25">
      <c r="B471" s="189"/>
      <c r="C471" s="189"/>
      <c r="D471" s="189"/>
      <c r="E471" s="171" t="s">
        <v>289</v>
      </c>
      <c r="H471" s="718"/>
      <c r="I471" s="718"/>
    </row>
    <row r="472" spans="2:9" x14ac:dyDescent="0.25">
      <c r="B472" s="189"/>
      <c r="C472" s="189"/>
      <c r="D472" s="189"/>
      <c r="E472" s="201" t="s">
        <v>290</v>
      </c>
    </row>
    <row r="473" spans="2:9" x14ac:dyDescent="0.25">
      <c r="B473" s="189"/>
      <c r="C473" s="189"/>
      <c r="D473" s="189"/>
      <c r="E473" s="171" t="s">
        <v>291</v>
      </c>
    </row>
    <row r="474" spans="2:9" x14ac:dyDescent="0.25">
      <c r="B474" s="200"/>
      <c r="C474" s="200"/>
      <c r="D474" s="200"/>
    </row>
    <row r="475" spans="2:9" x14ac:dyDescent="0.25">
      <c r="B475" s="189"/>
      <c r="C475" s="189"/>
      <c r="D475" s="189"/>
      <c r="E475" s="199" t="s">
        <v>288</v>
      </c>
    </row>
    <row r="476" spans="2:9" x14ac:dyDescent="0.25">
      <c r="B476" s="189"/>
      <c r="C476" s="189"/>
      <c r="D476" s="189"/>
      <c r="E476" s="171" t="s">
        <v>289</v>
      </c>
      <c r="H476" s="718"/>
      <c r="I476" s="718"/>
    </row>
    <row r="477" spans="2:9" x14ac:dyDescent="0.25">
      <c r="B477" s="189"/>
      <c r="C477" s="189"/>
      <c r="D477" s="189"/>
      <c r="E477" s="201" t="s">
        <v>290</v>
      </c>
    </row>
    <row r="478" spans="2:9" x14ac:dyDescent="0.25">
      <c r="B478" s="189"/>
      <c r="C478" s="189"/>
      <c r="D478" s="189"/>
      <c r="E478" s="171" t="s">
        <v>291</v>
      </c>
    </row>
    <row r="479" spans="2:9" x14ac:dyDescent="0.25">
      <c r="B479" s="200"/>
      <c r="C479" s="200"/>
      <c r="D479" s="200"/>
    </row>
    <row r="480" spans="2:9" x14ac:dyDescent="0.25">
      <c r="B480" s="189"/>
      <c r="C480" s="189"/>
      <c r="D480" s="189"/>
      <c r="E480" s="199" t="s">
        <v>288</v>
      </c>
    </row>
    <row r="481" spans="2:9" x14ac:dyDescent="0.25">
      <c r="B481" s="189"/>
      <c r="C481" s="189"/>
      <c r="D481" s="189"/>
      <c r="E481" s="171" t="s">
        <v>289</v>
      </c>
      <c r="H481" s="718"/>
      <c r="I481" s="718"/>
    </row>
    <row r="482" spans="2:9" x14ac:dyDescent="0.25">
      <c r="B482" s="189"/>
      <c r="C482" s="189"/>
      <c r="D482" s="189"/>
      <c r="E482" s="201" t="s">
        <v>290</v>
      </c>
    </row>
    <row r="483" spans="2:9" x14ac:dyDescent="0.25">
      <c r="B483" s="189"/>
      <c r="C483" s="189"/>
      <c r="D483" s="189"/>
      <c r="E483" s="171" t="s">
        <v>291</v>
      </c>
    </row>
    <row r="484" spans="2:9" x14ac:dyDescent="0.25">
      <c r="B484" s="200"/>
      <c r="C484" s="200"/>
      <c r="D484" s="200"/>
    </row>
    <row r="485" spans="2:9" x14ac:dyDescent="0.25">
      <c r="B485" s="189"/>
      <c r="C485" s="189"/>
      <c r="D485" s="189"/>
      <c r="E485" s="199" t="s">
        <v>288</v>
      </c>
    </row>
    <row r="486" spans="2:9" x14ac:dyDescent="0.25">
      <c r="B486" s="189"/>
      <c r="C486" s="189"/>
      <c r="D486" s="189"/>
      <c r="E486" s="171" t="s">
        <v>289</v>
      </c>
      <c r="H486" s="718"/>
      <c r="I486" s="718"/>
    </row>
    <row r="487" spans="2:9" x14ac:dyDescent="0.25">
      <c r="B487" s="189"/>
      <c r="C487" s="189"/>
      <c r="D487" s="189"/>
      <c r="E487" s="201" t="s">
        <v>290</v>
      </c>
    </row>
    <row r="488" spans="2:9" x14ac:dyDescent="0.25">
      <c r="B488" s="189"/>
      <c r="C488" s="189"/>
      <c r="D488" s="189"/>
      <c r="E488" s="171" t="s">
        <v>291</v>
      </c>
    </row>
    <row r="489" spans="2:9" x14ac:dyDescent="0.25">
      <c r="B489" s="200"/>
      <c r="C489" s="200"/>
      <c r="D489" s="200"/>
    </row>
    <row r="490" spans="2:9" x14ac:dyDescent="0.25">
      <c r="B490" s="189"/>
      <c r="C490" s="189"/>
      <c r="D490" s="189"/>
      <c r="E490" s="199" t="s">
        <v>288</v>
      </c>
    </row>
    <row r="491" spans="2:9" x14ac:dyDescent="0.25">
      <c r="B491" s="189"/>
      <c r="C491" s="189"/>
      <c r="D491" s="189"/>
      <c r="E491" s="171" t="s">
        <v>289</v>
      </c>
      <c r="H491" s="718"/>
      <c r="I491" s="718"/>
    </row>
    <row r="492" spans="2:9" x14ac:dyDescent="0.25">
      <c r="B492" s="189"/>
      <c r="C492" s="189"/>
      <c r="D492" s="189"/>
      <c r="E492" s="201" t="s">
        <v>290</v>
      </c>
    </row>
    <row r="493" spans="2:9" x14ac:dyDescent="0.25">
      <c r="B493" s="189"/>
      <c r="C493" s="189"/>
      <c r="D493" s="189"/>
      <c r="E493" s="171" t="s">
        <v>291</v>
      </c>
    </row>
    <row r="494" spans="2:9" x14ac:dyDescent="0.25">
      <c r="B494" s="200"/>
      <c r="C494" s="200"/>
      <c r="D494" s="200"/>
    </row>
    <row r="495" spans="2:9" x14ac:dyDescent="0.25">
      <c r="B495" s="189"/>
      <c r="C495" s="189"/>
      <c r="D495" s="189"/>
      <c r="E495" s="199" t="s">
        <v>288</v>
      </c>
    </row>
    <row r="496" spans="2:9" x14ac:dyDescent="0.25">
      <c r="B496" s="189"/>
      <c r="C496" s="189"/>
      <c r="D496" s="189"/>
      <c r="E496" s="171" t="s">
        <v>289</v>
      </c>
      <c r="H496" s="718"/>
      <c r="I496" s="718"/>
    </row>
    <row r="497" spans="2:9" x14ac:dyDescent="0.25">
      <c r="B497" s="189"/>
      <c r="C497" s="189"/>
      <c r="D497" s="189"/>
      <c r="E497" s="201" t="s">
        <v>290</v>
      </c>
    </row>
    <row r="498" spans="2:9" x14ac:dyDescent="0.25">
      <c r="B498" s="189"/>
      <c r="C498" s="189"/>
      <c r="D498" s="189"/>
      <c r="E498" s="171" t="s">
        <v>291</v>
      </c>
    </row>
    <row r="499" spans="2:9" x14ac:dyDescent="0.25">
      <c r="B499" s="200"/>
      <c r="C499" s="200"/>
      <c r="D499" s="200"/>
    </row>
    <row r="500" spans="2:9" x14ac:dyDescent="0.25">
      <c r="B500" s="189"/>
      <c r="C500" s="189"/>
      <c r="D500" s="189"/>
      <c r="E500" s="199" t="s">
        <v>288</v>
      </c>
    </row>
    <row r="501" spans="2:9" x14ac:dyDescent="0.25">
      <c r="B501" s="189"/>
      <c r="C501" s="189"/>
      <c r="D501" s="189"/>
      <c r="E501" s="171" t="s">
        <v>289</v>
      </c>
      <c r="H501" s="718"/>
      <c r="I501" s="718"/>
    </row>
    <row r="502" spans="2:9" x14ac:dyDescent="0.25">
      <c r="B502" s="189"/>
      <c r="C502" s="189"/>
      <c r="D502" s="189"/>
      <c r="E502" s="201" t="s">
        <v>290</v>
      </c>
    </row>
    <row r="503" spans="2:9" x14ac:dyDescent="0.25">
      <c r="B503" s="189"/>
      <c r="C503" s="189"/>
      <c r="D503" s="189"/>
      <c r="E503" s="171" t="s">
        <v>291</v>
      </c>
    </row>
    <row r="504" spans="2:9" x14ac:dyDescent="0.25">
      <c r="B504" s="200"/>
      <c r="C504" s="200"/>
      <c r="D504" s="200"/>
    </row>
    <row r="505" spans="2:9" x14ac:dyDescent="0.25">
      <c r="B505" s="189"/>
      <c r="C505" s="189"/>
      <c r="D505" s="189"/>
      <c r="E505" s="199" t="s">
        <v>288</v>
      </c>
    </row>
    <row r="506" spans="2:9" x14ac:dyDescent="0.25">
      <c r="B506" s="189"/>
      <c r="C506" s="189"/>
      <c r="D506" s="189"/>
      <c r="E506" s="171" t="s">
        <v>289</v>
      </c>
      <c r="H506" s="718"/>
      <c r="I506" s="718"/>
    </row>
    <row r="507" spans="2:9" x14ac:dyDescent="0.25">
      <c r="B507" s="189"/>
      <c r="C507" s="189"/>
      <c r="D507" s="189"/>
      <c r="E507" s="201" t="s">
        <v>290</v>
      </c>
    </row>
    <row r="508" spans="2:9" x14ac:dyDescent="0.25">
      <c r="B508" s="189"/>
      <c r="C508" s="189"/>
      <c r="D508" s="189"/>
      <c r="E508" s="171" t="s">
        <v>291</v>
      </c>
    </row>
    <row r="509" spans="2:9" x14ac:dyDescent="0.25">
      <c r="B509" s="200"/>
      <c r="C509" s="200"/>
      <c r="D509" s="200"/>
    </row>
    <row r="510" spans="2:9" x14ac:dyDescent="0.25">
      <c r="B510" s="189"/>
      <c r="C510" s="189"/>
      <c r="D510" s="189"/>
      <c r="E510" s="201" t="s">
        <v>1035</v>
      </c>
    </row>
    <row r="511" spans="2:9" x14ac:dyDescent="0.25">
      <c r="B511" s="189"/>
      <c r="C511" s="189"/>
      <c r="D511" s="189"/>
      <c r="E511" s="171" t="s">
        <v>292</v>
      </c>
    </row>
    <row r="512" spans="2:9" x14ac:dyDescent="0.25">
      <c r="B512" s="189"/>
      <c r="C512" s="189"/>
      <c r="D512" s="189"/>
      <c r="E512" s="171" t="s">
        <v>293</v>
      </c>
    </row>
    <row r="513" spans="1:9" x14ac:dyDescent="0.25">
      <c r="B513" s="189"/>
      <c r="C513" s="189"/>
      <c r="D513" s="189"/>
      <c r="E513" s="171" t="s">
        <v>89</v>
      </c>
    </row>
    <row r="514" spans="1:9" x14ac:dyDescent="0.25">
      <c r="B514" s="357" t="s">
        <v>1012</v>
      </c>
      <c r="C514" s="356"/>
      <c r="D514" s="356"/>
    </row>
    <row r="515" spans="1:9" x14ac:dyDescent="0.25">
      <c r="B515" s="722"/>
      <c r="C515" s="723"/>
      <c r="D515" s="723"/>
      <c r="E515" s="723"/>
      <c r="F515" s="723"/>
      <c r="G515" s="723"/>
      <c r="H515" s="723"/>
      <c r="I515" s="724"/>
    </row>
    <row r="516" spans="1:9" x14ac:dyDescent="0.25">
      <c r="B516" s="725"/>
      <c r="C516" s="726"/>
      <c r="D516" s="726"/>
      <c r="E516" s="726"/>
      <c r="F516" s="726"/>
      <c r="G516" s="726"/>
      <c r="H516" s="726"/>
      <c r="I516" s="727"/>
    </row>
    <row r="517" spans="1:9" hidden="1" x14ac:dyDescent="0.25">
      <c r="B517" s="725"/>
      <c r="C517" s="726"/>
      <c r="D517" s="726"/>
      <c r="E517" s="726"/>
      <c r="F517" s="726"/>
      <c r="G517" s="726"/>
      <c r="H517" s="726"/>
      <c r="I517" s="727"/>
    </row>
    <row r="518" spans="1:9" ht="0.75" customHeight="1" thickBot="1" x14ac:dyDescent="0.3">
      <c r="B518" s="725"/>
      <c r="C518" s="726"/>
      <c r="D518" s="726"/>
      <c r="E518" s="726"/>
      <c r="F518" s="726"/>
      <c r="G518" s="726"/>
      <c r="H518" s="726"/>
      <c r="I518" s="727"/>
    </row>
    <row r="519" spans="1:9" ht="54" customHeight="1" thickBot="1" x14ac:dyDescent="0.3">
      <c r="B519" s="719" t="s">
        <v>1177</v>
      </c>
      <c r="C519" s="720"/>
      <c r="D519" s="720"/>
      <c r="E519" s="720"/>
      <c r="F519" s="720"/>
      <c r="G519" s="720"/>
      <c r="H519" s="720"/>
      <c r="I519" s="721"/>
    </row>
    <row r="520" spans="1:9" ht="12" customHeight="1" x14ac:dyDescent="0.25"/>
    <row r="521" spans="1:9" ht="18" customHeight="1" x14ac:dyDescent="0.25">
      <c r="A521" s="154" t="s">
        <v>301</v>
      </c>
      <c r="C521" s="154" t="s">
        <v>295</v>
      </c>
    </row>
    <row r="523" spans="1:9" ht="32.25" customHeight="1" x14ac:dyDescent="0.25">
      <c r="B523" s="658" t="s">
        <v>90</v>
      </c>
      <c r="C523" s="658"/>
      <c r="D523" s="658"/>
      <c r="E523" s="658"/>
      <c r="F523" s="658"/>
      <c r="G523" s="658"/>
      <c r="H523" s="658"/>
      <c r="I523" s="658"/>
    </row>
    <row r="524" spans="1:9" ht="20.25" customHeight="1" thickBot="1" x14ac:dyDescent="0.3">
      <c r="I524" s="188" t="s">
        <v>296</v>
      </c>
    </row>
    <row r="525" spans="1:9" ht="16.5" thickBot="1" x14ac:dyDescent="0.3">
      <c r="B525" s="491"/>
      <c r="C525" s="681" t="s">
        <v>297</v>
      </c>
      <c r="D525" s="682"/>
      <c r="E525" s="682"/>
      <c r="F525" s="682"/>
      <c r="G525" s="682"/>
      <c r="H525" s="682"/>
      <c r="I525" s="558"/>
    </row>
    <row r="526" spans="1:9" ht="33.75" customHeight="1" thickBot="1" x14ac:dyDescent="0.3">
      <c r="B526" s="491"/>
      <c r="C526" s="681" t="s">
        <v>298</v>
      </c>
      <c r="D526" s="682"/>
      <c r="E526" s="682"/>
      <c r="F526" s="682"/>
      <c r="G526" s="682"/>
      <c r="H526" s="682"/>
      <c r="I526" s="272"/>
    </row>
    <row r="527" spans="1:9" ht="16.5" thickBot="1" x14ac:dyDescent="0.3">
      <c r="A527" s="171"/>
      <c r="B527" s="495"/>
      <c r="C527" s="648" t="s">
        <v>299</v>
      </c>
      <c r="D527" s="683"/>
      <c r="E527" s="683"/>
      <c r="F527" s="683"/>
      <c r="G527" s="683"/>
      <c r="H527" s="683"/>
      <c r="I527" s="273"/>
    </row>
    <row r="528" spans="1:9" ht="15.75" customHeight="1" thickBot="1" x14ac:dyDescent="0.3">
      <c r="B528" s="495"/>
      <c r="C528" s="647" t="s">
        <v>300</v>
      </c>
      <c r="D528" s="647"/>
      <c r="E528" s="647"/>
      <c r="F528" s="647"/>
      <c r="G528" s="647"/>
      <c r="H528" s="647"/>
      <c r="I528" s="648"/>
    </row>
    <row r="529" spans="1:10" ht="16.5" thickBot="1" x14ac:dyDescent="0.3">
      <c r="B529" s="495"/>
      <c r="C529" s="647" t="s">
        <v>1081</v>
      </c>
      <c r="D529" s="647"/>
      <c r="E529" s="647"/>
      <c r="F529" s="647"/>
      <c r="G529" s="647"/>
      <c r="H529" s="647"/>
      <c r="I529" s="648"/>
    </row>
    <row r="531" spans="1:10" x14ac:dyDescent="0.25">
      <c r="A531" s="154" t="s">
        <v>303</v>
      </c>
      <c r="C531" s="154" t="s">
        <v>302</v>
      </c>
    </row>
    <row r="533" spans="1:10" ht="32.25" customHeight="1" x14ac:dyDescent="0.25">
      <c r="B533" s="658" t="s">
        <v>233</v>
      </c>
      <c r="C533" s="658"/>
      <c r="D533" s="658"/>
      <c r="E533" s="658"/>
      <c r="F533" s="658"/>
      <c r="G533" s="658"/>
      <c r="H533" s="658"/>
      <c r="I533" s="658"/>
    </row>
    <row r="535" spans="1:10" x14ac:dyDescent="0.25">
      <c r="A535" s="154" t="s">
        <v>325</v>
      </c>
      <c r="C535" s="154" t="s">
        <v>304</v>
      </c>
    </row>
    <row r="536" spans="1:10" x14ac:dyDescent="0.25">
      <c r="C536" s="151" t="s">
        <v>305</v>
      </c>
    </row>
    <row r="538" spans="1:10" x14ac:dyDescent="0.25">
      <c r="A538" s="178" t="s">
        <v>893</v>
      </c>
      <c r="B538" s="178" t="s">
        <v>306</v>
      </c>
    </row>
    <row r="539" spans="1:10" ht="8.25" customHeight="1" x14ac:dyDescent="0.25"/>
    <row r="540" spans="1:10" x14ac:dyDescent="0.25">
      <c r="A540" s="199" t="s">
        <v>91</v>
      </c>
    </row>
    <row r="542" spans="1:10" ht="64.5" x14ac:dyDescent="0.25">
      <c r="A542" s="653" t="s">
        <v>311</v>
      </c>
      <c r="B542" s="654"/>
      <c r="C542" s="519" t="s">
        <v>1072</v>
      </c>
      <c r="D542" s="519" t="s">
        <v>307</v>
      </c>
      <c r="E542" s="519" t="s">
        <v>308</v>
      </c>
      <c r="F542" s="650" t="s">
        <v>309</v>
      </c>
      <c r="G542" s="651"/>
      <c r="H542" s="652"/>
      <c r="I542" s="196" t="s">
        <v>1137</v>
      </c>
      <c r="J542" s="520" t="s">
        <v>1073</v>
      </c>
    </row>
    <row r="543" spans="1:10" x14ac:dyDescent="0.25">
      <c r="A543" s="667"/>
      <c r="B543" s="668"/>
      <c r="C543" s="264"/>
      <c r="D543" s="264"/>
      <c r="E543" s="336"/>
      <c r="F543" s="664">
        <v>0</v>
      </c>
      <c r="G543" s="665"/>
      <c r="H543" s="666"/>
      <c r="I543" s="264"/>
      <c r="J543" s="551"/>
    </row>
    <row r="544" spans="1:10" x14ac:dyDescent="0.25">
      <c r="A544" s="667"/>
      <c r="B544" s="668"/>
      <c r="C544" s="264"/>
      <c r="D544" s="264"/>
      <c r="E544" s="336"/>
      <c r="F544" s="664">
        <v>0</v>
      </c>
      <c r="G544" s="665"/>
      <c r="H544" s="666"/>
      <c r="I544" s="264"/>
      <c r="J544" s="551"/>
    </row>
    <row r="545" spans="1:10" x14ac:dyDescent="0.25">
      <c r="A545" s="667"/>
      <c r="B545" s="668"/>
      <c r="C545" s="264"/>
      <c r="D545" s="264"/>
      <c r="E545" s="336"/>
      <c r="F545" s="664">
        <v>0</v>
      </c>
      <c r="G545" s="665"/>
      <c r="H545" s="666"/>
      <c r="I545" s="264"/>
      <c r="J545" s="551"/>
    </row>
    <row r="546" spans="1:10" x14ac:dyDescent="0.25">
      <c r="A546" s="979"/>
      <c r="B546" s="980"/>
      <c r="C546" s="264"/>
      <c r="D546" s="264"/>
      <c r="E546" s="336"/>
      <c r="F546" s="664">
        <v>0</v>
      </c>
      <c r="G546" s="665"/>
      <c r="H546" s="666"/>
      <c r="I546" s="264"/>
      <c r="J546" s="551"/>
    </row>
    <row r="547" spans="1:10" x14ac:dyDescent="0.25">
      <c r="A547" s="979"/>
      <c r="B547" s="980"/>
      <c r="C547" s="264"/>
      <c r="D547" s="264"/>
      <c r="E547" s="336"/>
      <c r="F547" s="664">
        <v>0</v>
      </c>
      <c r="G547" s="665"/>
      <c r="H547" s="666"/>
      <c r="I547" s="264"/>
      <c r="J547" s="551"/>
    </row>
    <row r="548" spans="1:10" x14ac:dyDescent="0.25">
      <c r="A548" s="981"/>
      <c r="B548" s="982"/>
      <c r="C548" s="264"/>
      <c r="D548" s="264"/>
      <c r="E548" s="336"/>
      <c r="F548" s="664">
        <v>0</v>
      </c>
      <c r="G548" s="665"/>
      <c r="H548" s="666"/>
      <c r="I548" s="264"/>
      <c r="J548" s="551"/>
    </row>
    <row r="549" spans="1:10" x14ac:dyDescent="0.25">
      <c r="A549" s="979"/>
      <c r="B549" s="980"/>
      <c r="C549" s="264"/>
      <c r="D549" s="264"/>
      <c r="E549" s="336"/>
      <c r="F549" s="664">
        <v>0</v>
      </c>
      <c r="G549" s="665"/>
      <c r="H549" s="666"/>
      <c r="I549" s="264"/>
      <c r="J549" s="551"/>
    </row>
    <row r="550" spans="1:10" x14ac:dyDescent="0.25">
      <c r="A550" s="979"/>
      <c r="B550" s="980"/>
      <c r="C550" s="264"/>
      <c r="D550" s="264"/>
      <c r="E550" s="336"/>
      <c r="F550" s="664">
        <v>0</v>
      </c>
      <c r="G550" s="665"/>
      <c r="H550" s="666"/>
      <c r="I550" s="264"/>
      <c r="J550" s="551"/>
    </row>
    <row r="551" spans="1:10" x14ac:dyDescent="0.25">
      <c r="A551" s="667"/>
      <c r="B551" s="668"/>
      <c r="C551" s="264"/>
      <c r="D551" s="264"/>
      <c r="E551" s="336"/>
      <c r="F551" s="664">
        <v>0</v>
      </c>
      <c r="G551" s="665"/>
      <c r="H551" s="666"/>
      <c r="I551" s="264"/>
      <c r="J551" s="551"/>
    </row>
    <row r="552" spans="1:10" ht="16.5" thickBot="1" x14ac:dyDescent="0.3">
      <c r="A552" s="667"/>
      <c r="B552" s="668"/>
      <c r="C552" s="264"/>
      <c r="D552" s="264"/>
      <c r="E552" s="336"/>
      <c r="F552" s="660">
        <v>0</v>
      </c>
      <c r="G552" s="661"/>
      <c r="H552" s="662"/>
      <c r="I552" s="264"/>
      <c r="J552" s="551"/>
    </row>
    <row r="553" spans="1:10" ht="16.5" thickBot="1" x14ac:dyDescent="0.3">
      <c r="A553" s="204"/>
      <c r="B553" s="205"/>
      <c r="C553" s="205"/>
      <c r="D553" s="205"/>
      <c r="E553" s="206" t="s">
        <v>310</v>
      </c>
      <c r="F553" s="678">
        <f>SUM(F543:H552)</f>
        <v>0</v>
      </c>
      <c r="G553" s="679"/>
      <c r="H553" s="680"/>
    </row>
    <row r="554" spans="1:10" ht="18.75" customHeight="1" x14ac:dyDescent="0.25"/>
    <row r="555" spans="1:10" ht="45.75" customHeight="1" x14ac:dyDescent="0.25">
      <c r="B555" s="658" t="s">
        <v>232</v>
      </c>
      <c r="C555" s="658"/>
      <c r="D555" s="658"/>
      <c r="E555" s="658"/>
      <c r="F555" s="658"/>
      <c r="G555" s="658"/>
      <c r="H555" s="658"/>
      <c r="I555" s="658"/>
    </row>
    <row r="556" spans="1:10" ht="7.5" customHeight="1" x14ac:dyDescent="0.25"/>
    <row r="557" spans="1:10" x14ac:dyDescent="0.25">
      <c r="A557" s="167" t="s">
        <v>32</v>
      </c>
      <c r="B557" s="150" t="s">
        <v>311</v>
      </c>
      <c r="C557" s="150"/>
      <c r="D557" s="659"/>
      <c r="E557" s="659"/>
      <c r="F557" s="659"/>
      <c r="G557" s="659"/>
      <c r="H557" s="659"/>
      <c r="I557" s="659"/>
    </row>
    <row r="558" spans="1:10" x14ac:dyDescent="0.25">
      <c r="A558" s="150"/>
      <c r="B558" s="150" t="s">
        <v>312</v>
      </c>
      <c r="C558" s="150"/>
      <c r="D558" s="659"/>
      <c r="E558" s="659"/>
      <c r="F558" s="659"/>
      <c r="G558" s="659"/>
      <c r="H558" s="659"/>
      <c r="I558" s="659"/>
    </row>
    <row r="559" spans="1:10" x14ac:dyDescent="0.25">
      <c r="A559" s="150"/>
      <c r="B559" s="150" t="s">
        <v>313</v>
      </c>
      <c r="C559" s="150"/>
      <c r="D559" s="659"/>
      <c r="E559" s="659"/>
      <c r="F559" s="659"/>
      <c r="G559" s="659"/>
      <c r="H559" s="659"/>
      <c r="I559" s="659"/>
    </row>
    <row r="560" spans="1:10" x14ac:dyDescent="0.25">
      <c r="A560" s="150"/>
      <c r="B560" s="150" t="s">
        <v>314</v>
      </c>
      <c r="C560" s="150"/>
      <c r="D560" s="659"/>
      <c r="E560" s="659"/>
      <c r="F560" s="659"/>
      <c r="G560" s="659"/>
      <c r="H560" s="659"/>
      <c r="I560" s="659"/>
    </row>
    <row r="561" spans="1:9" x14ac:dyDescent="0.25">
      <c r="A561" s="150"/>
      <c r="B561" s="150" t="s">
        <v>315</v>
      </c>
      <c r="C561" s="150"/>
      <c r="D561" s="659"/>
      <c r="E561" s="659"/>
      <c r="F561" s="659"/>
      <c r="G561" s="659"/>
      <c r="H561" s="659"/>
      <c r="I561" s="659"/>
    </row>
    <row r="562" spans="1:9" ht="16.5" thickBot="1" x14ac:dyDescent="0.3">
      <c r="A562" s="150"/>
      <c r="B562" s="150" t="s">
        <v>316</v>
      </c>
      <c r="C562" s="150"/>
      <c r="D562" s="673"/>
      <c r="E562" s="659"/>
      <c r="F562" s="673"/>
      <c r="G562" s="659"/>
      <c r="H562" s="659"/>
      <c r="I562" s="659"/>
    </row>
    <row r="563" spans="1:9" ht="15" customHeight="1" thickBot="1" x14ac:dyDescent="0.3">
      <c r="A563" s="150"/>
      <c r="B563" s="168" t="s">
        <v>317</v>
      </c>
      <c r="C563" s="150"/>
      <c r="D563" s="491"/>
      <c r="E563" s="150" t="s">
        <v>247</v>
      </c>
      <c r="F563" s="491"/>
      <c r="G563" s="207"/>
      <c r="H563" s="150" t="s">
        <v>248</v>
      </c>
      <c r="I563" s="150"/>
    </row>
    <row r="564" spans="1:9" ht="15" customHeight="1" x14ac:dyDescent="0.25">
      <c r="A564" s="150"/>
      <c r="B564" s="167"/>
      <c r="C564" s="150"/>
      <c r="D564" s="522" t="s">
        <v>1075</v>
      </c>
      <c r="E564" s="813"/>
      <c r="F564" s="813"/>
      <c r="G564" s="813"/>
      <c r="H564" s="813"/>
      <c r="I564" s="813"/>
    </row>
    <row r="565" spans="1:9" x14ac:dyDescent="0.25">
      <c r="A565" s="167" t="s">
        <v>34</v>
      </c>
      <c r="B565" s="150" t="s">
        <v>311</v>
      </c>
      <c r="C565" s="150"/>
      <c r="D565" s="659"/>
      <c r="E565" s="659"/>
      <c r="F565" s="659"/>
      <c r="G565" s="659"/>
      <c r="H565" s="659"/>
      <c r="I565" s="659"/>
    </row>
    <row r="566" spans="1:9" x14ac:dyDescent="0.25">
      <c r="A566" s="150"/>
      <c r="B566" s="150" t="s">
        <v>312</v>
      </c>
      <c r="C566" s="150"/>
      <c r="D566" s="659"/>
      <c r="E566" s="659"/>
      <c r="F566" s="659"/>
      <c r="G566" s="659"/>
      <c r="H566" s="659"/>
      <c r="I566" s="659"/>
    </row>
    <row r="567" spans="1:9" x14ac:dyDescent="0.25">
      <c r="A567" s="150"/>
      <c r="B567" s="150" t="s">
        <v>313</v>
      </c>
      <c r="C567" s="150"/>
      <c r="D567" s="659"/>
      <c r="E567" s="659"/>
      <c r="F567" s="659"/>
      <c r="G567" s="659"/>
      <c r="H567" s="659"/>
      <c r="I567" s="659"/>
    </row>
    <row r="568" spans="1:9" x14ac:dyDescent="0.25">
      <c r="A568" s="150"/>
      <c r="B568" s="150" t="s">
        <v>314</v>
      </c>
      <c r="C568" s="150"/>
      <c r="D568" s="659"/>
      <c r="E568" s="659"/>
      <c r="F568" s="659"/>
      <c r="G568" s="659"/>
      <c r="H568" s="659"/>
      <c r="I568" s="659"/>
    </row>
    <row r="569" spans="1:9" x14ac:dyDescent="0.25">
      <c r="A569" s="150"/>
      <c r="B569" s="150" t="s">
        <v>315</v>
      </c>
      <c r="C569" s="150"/>
      <c r="D569" s="659"/>
      <c r="E569" s="659"/>
      <c r="F569" s="659"/>
      <c r="G569" s="659"/>
      <c r="H569" s="659"/>
      <c r="I569" s="659"/>
    </row>
    <row r="570" spans="1:9" ht="16.5" thickBot="1" x14ac:dyDescent="0.3">
      <c r="A570" s="150"/>
      <c r="B570" s="150" t="s">
        <v>316</v>
      </c>
      <c r="C570" s="150"/>
      <c r="D570" s="673"/>
      <c r="E570" s="659"/>
      <c r="F570" s="673"/>
      <c r="G570" s="659"/>
      <c r="H570" s="659"/>
      <c r="I570" s="659"/>
    </row>
    <row r="571" spans="1:9" ht="16.5" thickBot="1" x14ac:dyDescent="0.3">
      <c r="A571" s="150"/>
      <c r="B571" s="150" t="s">
        <v>317</v>
      </c>
      <c r="C571" s="150"/>
      <c r="D571" s="491"/>
      <c r="E571" s="150" t="s">
        <v>247</v>
      </c>
      <c r="F571" s="491"/>
      <c r="G571" s="207"/>
      <c r="H571" s="150" t="s">
        <v>248</v>
      </c>
      <c r="I571" s="150"/>
    </row>
    <row r="572" spans="1:9" x14ac:dyDescent="0.25">
      <c r="A572" s="150"/>
      <c r="B572" s="150"/>
      <c r="C572" s="150"/>
      <c r="D572" s="522" t="s">
        <v>1075</v>
      </c>
      <c r="E572" s="649"/>
      <c r="F572" s="649"/>
      <c r="G572" s="649"/>
      <c r="H572" s="649"/>
      <c r="I572" s="649"/>
    </row>
    <row r="574" spans="1:9" x14ac:dyDescent="0.25">
      <c r="A574" s="167" t="s">
        <v>35</v>
      </c>
      <c r="B574" s="150" t="s">
        <v>311</v>
      </c>
      <c r="C574" s="150"/>
      <c r="D574" s="659"/>
      <c r="E574" s="659"/>
      <c r="F574" s="659"/>
      <c r="G574" s="659"/>
      <c r="H574" s="659"/>
      <c r="I574" s="659"/>
    </row>
    <row r="575" spans="1:9" x14ac:dyDescent="0.25">
      <c r="A575" s="150"/>
      <c r="B575" s="150" t="s">
        <v>312</v>
      </c>
      <c r="C575" s="150"/>
      <c r="D575" s="659"/>
      <c r="E575" s="659"/>
      <c r="F575" s="659"/>
      <c r="G575" s="659"/>
      <c r="H575" s="659"/>
      <c r="I575" s="659"/>
    </row>
    <row r="576" spans="1:9" x14ac:dyDescent="0.25">
      <c r="A576" s="150"/>
      <c r="B576" s="150" t="s">
        <v>313</v>
      </c>
      <c r="C576" s="150"/>
      <c r="D576" s="659"/>
      <c r="E576" s="659"/>
      <c r="F576" s="659"/>
      <c r="G576" s="659"/>
      <c r="H576" s="659"/>
      <c r="I576" s="659"/>
    </row>
    <row r="577" spans="1:9" x14ac:dyDescent="0.25">
      <c r="A577" s="150"/>
      <c r="B577" s="150" t="s">
        <v>314</v>
      </c>
      <c r="C577" s="150"/>
      <c r="D577" s="659"/>
      <c r="E577" s="659"/>
      <c r="F577" s="659"/>
      <c r="G577" s="659"/>
      <c r="H577" s="659"/>
      <c r="I577" s="659"/>
    </row>
    <row r="578" spans="1:9" x14ac:dyDescent="0.25">
      <c r="A578" s="150"/>
      <c r="B578" s="150" t="s">
        <v>315</v>
      </c>
      <c r="C578" s="150"/>
      <c r="D578" s="659"/>
      <c r="E578" s="659"/>
      <c r="F578" s="659"/>
      <c r="G578" s="659"/>
      <c r="H578" s="659"/>
      <c r="I578" s="659"/>
    </row>
    <row r="579" spans="1:9" ht="16.5" thickBot="1" x14ac:dyDescent="0.3">
      <c r="A579" s="150"/>
      <c r="B579" s="150" t="s">
        <v>316</v>
      </c>
      <c r="C579" s="150"/>
      <c r="D579" s="673"/>
      <c r="E579" s="659"/>
      <c r="F579" s="673"/>
      <c r="G579" s="659"/>
      <c r="H579" s="659"/>
      <c r="I579" s="659"/>
    </row>
    <row r="580" spans="1:9" ht="16.5" thickBot="1" x14ac:dyDescent="0.3">
      <c r="A580" s="150"/>
      <c r="B580" s="150" t="s">
        <v>317</v>
      </c>
      <c r="C580" s="150"/>
      <c r="D580" s="491"/>
      <c r="E580" s="150" t="s">
        <v>247</v>
      </c>
      <c r="F580" s="491"/>
      <c r="G580" s="207"/>
      <c r="H580" s="150" t="s">
        <v>248</v>
      </c>
      <c r="I580" s="150"/>
    </row>
    <row r="581" spans="1:9" x14ac:dyDescent="0.25">
      <c r="A581" s="150"/>
      <c r="B581" s="150"/>
      <c r="C581" s="150"/>
      <c r="D581" s="522" t="s">
        <v>1075</v>
      </c>
      <c r="E581" s="649"/>
      <c r="F581" s="649"/>
      <c r="G581" s="649"/>
      <c r="H581" s="649"/>
      <c r="I581" s="649"/>
    </row>
    <row r="583" spans="1:9" x14ac:dyDescent="0.25">
      <c r="A583" s="167" t="s">
        <v>163</v>
      </c>
      <c r="B583" s="150" t="s">
        <v>311</v>
      </c>
      <c r="C583" s="150"/>
      <c r="D583" s="659"/>
      <c r="E583" s="659"/>
      <c r="F583" s="659"/>
      <c r="G583" s="659"/>
      <c r="H583" s="659"/>
      <c r="I583" s="659"/>
    </row>
    <row r="584" spans="1:9" x14ac:dyDescent="0.25">
      <c r="A584" s="150"/>
      <c r="B584" s="150" t="s">
        <v>312</v>
      </c>
      <c r="C584" s="150"/>
      <c r="D584" s="659"/>
      <c r="E584" s="659"/>
      <c r="F584" s="659"/>
      <c r="G584" s="659"/>
      <c r="H584" s="659"/>
      <c r="I584" s="659"/>
    </row>
    <row r="585" spans="1:9" x14ac:dyDescent="0.25">
      <c r="A585" s="150"/>
      <c r="B585" s="150" t="s">
        <v>313</v>
      </c>
      <c r="C585" s="150"/>
      <c r="D585" s="659"/>
      <c r="E585" s="659"/>
      <c r="F585" s="659"/>
      <c r="G585" s="659"/>
      <c r="H585" s="659"/>
      <c r="I585" s="659"/>
    </row>
    <row r="586" spans="1:9" x14ac:dyDescent="0.25">
      <c r="A586" s="150"/>
      <c r="B586" s="150" t="s">
        <v>314</v>
      </c>
      <c r="C586" s="150"/>
      <c r="D586" s="659"/>
      <c r="E586" s="659"/>
      <c r="F586" s="659"/>
      <c r="G586" s="659"/>
      <c r="H586" s="659"/>
      <c r="I586" s="659"/>
    </row>
    <row r="587" spans="1:9" x14ac:dyDescent="0.25">
      <c r="A587" s="150"/>
      <c r="B587" s="150" t="s">
        <v>315</v>
      </c>
      <c r="C587" s="150"/>
      <c r="D587" s="659"/>
      <c r="E587" s="659"/>
      <c r="F587" s="659"/>
      <c r="G587" s="659"/>
      <c r="H587" s="659"/>
      <c r="I587" s="659"/>
    </row>
    <row r="588" spans="1:9" ht="16.5" thickBot="1" x14ac:dyDescent="0.3">
      <c r="A588" s="150"/>
      <c r="B588" s="150" t="s">
        <v>316</v>
      </c>
      <c r="C588" s="150"/>
      <c r="D588" s="673"/>
      <c r="E588" s="659"/>
      <c r="F588" s="673"/>
      <c r="G588" s="659"/>
      <c r="H588" s="659"/>
      <c r="I588" s="659"/>
    </row>
    <row r="589" spans="1:9" ht="16.5" thickBot="1" x14ac:dyDescent="0.3">
      <c r="A589" s="150"/>
      <c r="B589" s="150" t="s">
        <v>317</v>
      </c>
      <c r="C589" s="150"/>
      <c r="D589" s="491"/>
      <c r="E589" s="150" t="s">
        <v>247</v>
      </c>
      <c r="F589" s="491"/>
      <c r="G589" s="207"/>
      <c r="H589" s="150" t="s">
        <v>248</v>
      </c>
      <c r="I589" s="150"/>
    </row>
    <row r="590" spans="1:9" x14ac:dyDescent="0.25">
      <c r="A590" s="150"/>
      <c r="B590" s="150"/>
      <c r="C590" s="150"/>
      <c r="D590" s="522" t="s">
        <v>1075</v>
      </c>
      <c r="E590" s="649"/>
      <c r="F590" s="649"/>
      <c r="G590" s="649"/>
      <c r="H590" s="649"/>
      <c r="I590" s="649"/>
    </row>
    <row r="592" spans="1:9" x14ac:dyDescent="0.25">
      <c r="A592" s="167" t="s">
        <v>169</v>
      </c>
      <c r="B592" s="150" t="s">
        <v>311</v>
      </c>
      <c r="C592" s="150"/>
      <c r="D592" s="659"/>
      <c r="E592" s="659"/>
      <c r="F592" s="659"/>
      <c r="G592" s="659"/>
      <c r="H592" s="659"/>
      <c r="I592" s="659"/>
    </row>
    <row r="593" spans="1:10" x14ac:dyDescent="0.25">
      <c r="A593" s="150"/>
      <c r="B593" s="150" t="s">
        <v>312</v>
      </c>
      <c r="C593" s="150"/>
      <c r="D593" s="659"/>
      <c r="E593" s="659"/>
      <c r="F593" s="659"/>
      <c r="G593" s="659"/>
      <c r="H593" s="659"/>
      <c r="I593" s="659"/>
    </row>
    <row r="594" spans="1:10" x14ac:dyDescent="0.25">
      <c r="A594" s="150"/>
      <c r="B594" s="150" t="s">
        <v>313</v>
      </c>
      <c r="C594" s="150"/>
      <c r="D594" s="659"/>
      <c r="E594" s="659"/>
      <c r="F594" s="659"/>
      <c r="G594" s="659"/>
      <c r="H594" s="659"/>
      <c r="I594" s="659"/>
    </row>
    <row r="595" spans="1:10" x14ac:dyDescent="0.25">
      <c r="A595" s="150"/>
      <c r="B595" s="150" t="s">
        <v>314</v>
      </c>
      <c r="C595" s="150"/>
      <c r="D595" s="659"/>
      <c r="E595" s="659"/>
      <c r="F595" s="659"/>
      <c r="G595" s="659"/>
      <c r="H595" s="659"/>
      <c r="I595" s="659"/>
    </row>
    <row r="596" spans="1:10" x14ac:dyDescent="0.25">
      <c r="A596" s="150"/>
      <c r="B596" s="150" t="s">
        <v>315</v>
      </c>
      <c r="C596" s="150"/>
      <c r="D596" s="659"/>
      <c r="E596" s="659"/>
      <c r="F596" s="659"/>
      <c r="G596" s="659"/>
      <c r="H596" s="659"/>
      <c r="I596" s="659"/>
    </row>
    <row r="597" spans="1:10" ht="16.5" thickBot="1" x14ac:dyDescent="0.3">
      <c r="A597" s="150"/>
      <c r="B597" s="150" t="s">
        <v>316</v>
      </c>
      <c r="C597" s="150"/>
      <c r="D597" s="673"/>
      <c r="E597" s="659"/>
      <c r="F597" s="673"/>
      <c r="G597" s="659"/>
      <c r="H597" s="659"/>
      <c r="I597" s="659"/>
    </row>
    <row r="598" spans="1:10" ht="16.5" thickBot="1" x14ac:dyDescent="0.3">
      <c r="A598" s="150"/>
      <c r="B598" s="150" t="s">
        <v>317</v>
      </c>
      <c r="C598" s="150"/>
      <c r="D598" s="491"/>
      <c r="E598" s="150" t="s">
        <v>247</v>
      </c>
      <c r="F598" s="491"/>
      <c r="G598" s="207"/>
      <c r="H598" s="150" t="s">
        <v>248</v>
      </c>
      <c r="I598" s="150"/>
    </row>
    <row r="599" spans="1:10" x14ac:dyDescent="0.25">
      <c r="A599" s="150"/>
      <c r="B599" s="150"/>
      <c r="C599" s="150"/>
      <c r="D599" s="522" t="s">
        <v>1075</v>
      </c>
      <c r="E599" s="649"/>
      <c r="F599" s="649"/>
      <c r="G599" s="649"/>
      <c r="H599" s="649"/>
      <c r="I599" s="649"/>
    </row>
    <row r="600" spans="1:10" s="149" customFormat="1" x14ac:dyDescent="0.25">
      <c r="A600" s="145"/>
      <c r="B600" s="145"/>
      <c r="C600" s="145"/>
      <c r="D600" s="522"/>
      <c r="E600" s="983"/>
      <c r="F600" s="983"/>
      <c r="G600" s="983"/>
      <c r="H600" s="983"/>
      <c r="I600" s="983"/>
      <c r="J600" s="427"/>
    </row>
    <row r="601" spans="1:10" x14ac:dyDescent="0.25">
      <c r="A601" s="167" t="s">
        <v>170</v>
      </c>
      <c r="B601" s="150" t="s">
        <v>311</v>
      </c>
      <c r="C601" s="150"/>
      <c r="D601" s="659" t="s">
        <v>1127</v>
      </c>
      <c r="E601" s="659"/>
      <c r="F601" s="659"/>
      <c r="G601" s="659"/>
      <c r="H601" s="659"/>
      <c r="I601" s="659"/>
    </row>
    <row r="602" spans="1:10" x14ac:dyDescent="0.25">
      <c r="A602" s="150"/>
      <c r="B602" s="150" t="s">
        <v>312</v>
      </c>
      <c r="C602" s="150"/>
      <c r="D602" s="659"/>
      <c r="E602" s="659"/>
      <c r="F602" s="659"/>
      <c r="G602" s="659"/>
      <c r="H602" s="659"/>
      <c r="I602" s="659"/>
    </row>
    <row r="603" spans="1:10" x14ac:dyDescent="0.25">
      <c r="A603" s="150"/>
      <c r="B603" s="150" t="s">
        <v>313</v>
      </c>
      <c r="C603" s="150"/>
      <c r="D603" s="659"/>
      <c r="E603" s="659"/>
      <c r="F603" s="659"/>
      <c r="G603" s="659"/>
      <c r="H603" s="659"/>
      <c r="I603" s="659"/>
    </row>
    <row r="604" spans="1:10" x14ac:dyDescent="0.25">
      <c r="A604" s="150"/>
      <c r="B604" s="150" t="s">
        <v>314</v>
      </c>
      <c r="C604" s="150"/>
      <c r="D604" s="659"/>
      <c r="E604" s="659"/>
      <c r="F604" s="659"/>
      <c r="G604" s="659"/>
      <c r="H604" s="659"/>
      <c r="I604" s="659"/>
    </row>
    <row r="605" spans="1:10" x14ac:dyDescent="0.25">
      <c r="A605" s="150"/>
      <c r="B605" s="150" t="s">
        <v>315</v>
      </c>
      <c r="C605" s="150"/>
      <c r="D605" s="659"/>
      <c r="E605" s="659"/>
      <c r="F605" s="659"/>
      <c r="G605" s="659"/>
      <c r="H605" s="659"/>
      <c r="I605" s="659"/>
    </row>
    <row r="606" spans="1:10" ht="16.5" thickBot="1" x14ac:dyDescent="0.3">
      <c r="A606" s="150"/>
      <c r="B606" s="150" t="s">
        <v>316</v>
      </c>
      <c r="C606" s="150"/>
      <c r="D606" s="673"/>
      <c r="E606" s="659"/>
      <c r="F606" s="673"/>
      <c r="G606" s="659"/>
      <c r="H606" s="659"/>
      <c r="I606" s="659"/>
    </row>
    <row r="607" spans="1:10" ht="16.5" thickBot="1" x14ac:dyDescent="0.3">
      <c r="A607" s="150"/>
      <c r="B607" s="150" t="s">
        <v>317</v>
      </c>
      <c r="C607" s="150"/>
      <c r="D607" s="491"/>
      <c r="E607" s="150" t="s">
        <v>247</v>
      </c>
      <c r="F607" s="491"/>
      <c r="G607" s="207"/>
      <c r="H607" s="150" t="s">
        <v>248</v>
      </c>
      <c r="I607" s="150"/>
    </row>
    <row r="608" spans="1:10" x14ac:dyDescent="0.25">
      <c r="A608" s="150"/>
      <c r="B608" s="150"/>
      <c r="C608" s="150"/>
      <c r="D608" s="522" t="s">
        <v>1075</v>
      </c>
      <c r="E608" s="649"/>
      <c r="F608" s="649"/>
      <c r="G608" s="649"/>
      <c r="H608" s="649"/>
      <c r="I608" s="649"/>
    </row>
    <row r="609" spans="1:9" ht="12" customHeight="1" x14ac:dyDescent="0.25">
      <c r="A609" s="150"/>
      <c r="B609" s="150"/>
      <c r="C609" s="145"/>
      <c r="D609" s="207"/>
      <c r="E609" s="145"/>
      <c r="F609" s="207"/>
      <c r="G609" s="207"/>
      <c r="H609" s="145"/>
      <c r="I609" s="145"/>
    </row>
    <row r="610" spans="1:9" x14ac:dyDescent="0.25">
      <c r="A610" s="167" t="s">
        <v>1220</v>
      </c>
      <c r="B610" s="150" t="s">
        <v>311</v>
      </c>
      <c r="C610" s="150"/>
      <c r="D610" s="659" t="s">
        <v>1127</v>
      </c>
      <c r="E610" s="659"/>
      <c r="F610" s="659"/>
      <c r="G610" s="659"/>
      <c r="H610" s="659"/>
      <c r="I610" s="659"/>
    </row>
    <row r="611" spans="1:9" x14ac:dyDescent="0.25">
      <c r="A611" s="150"/>
      <c r="B611" s="150" t="s">
        <v>312</v>
      </c>
      <c r="C611" s="150"/>
      <c r="D611" s="659"/>
      <c r="E611" s="659"/>
      <c r="F611" s="659"/>
      <c r="G611" s="659"/>
      <c r="H611" s="659"/>
      <c r="I611" s="659"/>
    </row>
    <row r="612" spans="1:9" x14ac:dyDescent="0.25">
      <c r="A612" s="150"/>
      <c r="B612" s="150" t="s">
        <v>313</v>
      </c>
      <c r="C612" s="150"/>
      <c r="D612" s="659"/>
      <c r="E612" s="659"/>
      <c r="F612" s="659"/>
      <c r="G612" s="659"/>
      <c r="H612" s="659"/>
      <c r="I612" s="659"/>
    </row>
    <row r="613" spans="1:9" x14ac:dyDescent="0.25">
      <c r="A613" s="150"/>
      <c r="B613" s="150" t="s">
        <v>314</v>
      </c>
      <c r="C613" s="150"/>
      <c r="D613" s="659"/>
      <c r="E613" s="659"/>
      <c r="F613" s="659"/>
      <c r="G613" s="659"/>
      <c r="H613" s="659"/>
      <c r="I613" s="659"/>
    </row>
    <row r="614" spans="1:9" x14ac:dyDescent="0.25">
      <c r="A614" s="150"/>
      <c r="B614" s="150" t="s">
        <v>315</v>
      </c>
      <c r="C614" s="150"/>
      <c r="D614" s="659"/>
      <c r="E614" s="659"/>
      <c r="F614" s="659"/>
      <c r="G614" s="659"/>
      <c r="H614" s="659"/>
      <c r="I614" s="659"/>
    </row>
    <row r="615" spans="1:9" ht="16.5" thickBot="1" x14ac:dyDescent="0.3">
      <c r="A615" s="150"/>
      <c r="B615" s="150" t="s">
        <v>316</v>
      </c>
      <c r="C615" s="150"/>
      <c r="D615" s="673"/>
      <c r="E615" s="659"/>
      <c r="F615" s="673"/>
      <c r="G615" s="659"/>
      <c r="H615" s="659"/>
      <c r="I615" s="659"/>
    </row>
    <row r="616" spans="1:9" ht="16.5" thickBot="1" x14ac:dyDescent="0.3">
      <c r="A616" s="150"/>
      <c r="B616" s="150" t="s">
        <v>317</v>
      </c>
      <c r="C616" s="150"/>
      <c r="D616" s="491"/>
      <c r="E616" s="150" t="s">
        <v>247</v>
      </c>
      <c r="F616" s="491"/>
      <c r="G616" s="207"/>
      <c r="H616" s="150" t="s">
        <v>248</v>
      </c>
      <c r="I616" s="150"/>
    </row>
    <row r="617" spans="1:9" x14ac:dyDescent="0.25">
      <c r="A617" s="150"/>
      <c r="B617" s="150"/>
      <c r="C617" s="150"/>
      <c r="D617" s="522" t="s">
        <v>1075</v>
      </c>
      <c r="E617" s="649"/>
      <c r="F617" s="649"/>
      <c r="G617" s="649"/>
      <c r="H617" s="649"/>
      <c r="I617" s="649"/>
    </row>
    <row r="618" spans="1:9" ht="12" customHeight="1" x14ac:dyDescent="0.25">
      <c r="A618" s="150"/>
      <c r="B618" s="150"/>
      <c r="C618" s="145"/>
      <c r="D618" s="207"/>
      <c r="E618" s="145"/>
      <c r="F618" s="207"/>
      <c r="G618" s="207"/>
      <c r="H618" s="145"/>
      <c r="I618" s="145"/>
    </row>
    <row r="619" spans="1:9" x14ac:dyDescent="0.25">
      <c r="A619" s="167" t="s">
        <v>1221</v>
      </c>
      <c r="B619" s="150" t="s">
        <v>311</v>
      </c>
      <c r="C619" s="150"/>
      <c r="D619" s="659" t="s">
        <v>1127</v>
      </c>
      <c r="E619" s="659"/>
      <c r="F619" s="659"/>
      <c r="G619" s="659"/>
      <c r="H619" s="659"/>
      <c r="I619" s="659"/>
    </row>
    <row r="620" spans="1:9" x14ac:dyDescent="0.25">
      <c r="A620" s="150"/>
      <c r="B620" s="150" t="s">
        <v>312</v>
      </c>
      <c r="C620" s="150"/>
      <c r="D620" s="659"/>
      <c r="E620" s="659"/>
      <c r="F620" s="659"/>
      <c r="G620" s="659"/>
      <c r="H620" s="659"/>
      <c r="I620" s="659"/>
    </row>
    <row r="621" spans="1:9" x14ac:dyDescent="0.25">
      <c r="A621" s="150"/>
      <c r="B621" s="150" t="s">
        <v>313</v>
      </c>
      <c r="C621" s="150"/>
      <c r="D621" s="659"/>
      <c r="E621" s="659"/>
      <c r="F621" s="659"/>
      <c r="G621" s="659"/>
      <c r="H621" s="659"/>
      <c r="I621" s="659"/>
    </row>
    <row r="622" spans="1:9" x14ac:dyDescent="0.25">
      <c r="A622" s="150"/>
      <c r="B622" s="150" t="s">
        <v>314</v>
      </c>
      <c r="C622" s="150"/>
      <c r="D622" s="659"/>
      <c r="E622" s="659"/>
      <c r="F622" s="659"/>
      <c r="G622" s="659"/>
      <c r="H622" s="659"/>
      <c r="I622" s="659"/>
    </row>
    <row r="623" spans="1:9" x14ac:dyDescent="0.25">
      <c r="A623" s="150"/>
      <c r="B623" s="150" t="s">
        <v>315</v>
      </c>
      <c r="C623" s="150"/>
      <c r="D623" s="659"/>
      <c r="E623" s="659"/>
      <c r="F623" s="659"/>
      <c r="G623" s="659"/>
      <c r="H623" s="659"/>
      <c r="I623" s="659"/>
    </row>
    <row r="624" spans="1:9" ht="16.5" thickBot="1" x14ac:dyDescent="0.3">
      <c r="A624" s="150"/>
      <c r="B624" s="150" t="s">
        <v>316</v>
      </c>
      <c r="C624" s="150"/>
      <c r="D624" s="673"/>
      <c r="E624" s="659"/>
      <c r="F624" s="673"/>
      <c r="G624" s="659"/>
      <c r="H624" s="659"/>
      <c r="I624" s="659"/>
    </row>
    <row r="625" spans="1:10" ht="16.5" thickBot="1" x14ac:dyDescent="0.3">
      <c r="A625" s="150"/>
      <c r="B625" s="150" t="s">
        <v>317</v>
      </c>
      <c r="C625" s="150"/>
      <c r="D625" s="491"/>
      <c r="E625" s="150" t="s">
        <v>247</v>
      </c>
      <c r="F625" s="491"/>
      <c r="G625" s="207"/>
      <c r="H625" s="150" t="s">
        <v>248</v>
      </c>
      <c r="I625" s="150"/>
    </row>
    <row r="626" spans="1:10" x14ac:dyDescent="0.25">
      <c r="A626" s="150"/>
      <c r="B626" s="150"/>
      <c r="C626" s="150"/>
      <c r="D626" s="522" t="s">
        <v>1075</v>
      </c>
      <c r="E626" s="649"/>
      <c r="F626" s="649"/>
      <c r="G626" s="649"/>
      <c r="H626" s="649"/>
      <c r="I626" s="649"/>
    </row>
    <row r="627" spans="1:10" s="149" customFormat="1" x14ac:dyDescent="0.25">
      <c r="A627" s="145"/>
      <c r="B627" s="145"/>
      <c r="C627" s="145"/>
      <c r="D627" s="522"/>
      <c r="E627" s="983"/>
      <c r="F627" s="983"/>
      <c r="G627" s="983"/>
      <c r="H627" s="983"/>
      <c r="I627" s="983"/>
      <c r="J627" s="427"/>
    </row>
    <row r="628" spans="1:10" x14ac:dyDescent="0.25">
      <c r="A628" s="167" t="s">
        <v>1222</v>
      </c>
      <c r="B628" s="150" t="s">
        <v>311</v>
      </c>
      <c r="C628" s="150"/>
      <c r="D628" s="659" t="s">
        <v>1127</v>
      </c>
      <c r="E628" s="659"/>
      <c r="F628" s="659"/>
      <c r="G628" s="659"/>
      <c r="H628" s="659"/>
      <c r="I628" s="659"/>
    </row>
    <row r="629" spans="1:10" x14ac:dyDescent="0.25">
      <c r="A629" s="150"/>
      <c r="B629" s="150" t="s">
        <v>312</v>
      </c>
      <c r="C629" s="150"/>
      <c r="D629" s="659"/>
      <c r="E629" s="659"/>
      <c r="F629" s="659"/>
      <c r="G629" s="659"/>
      <c r="H629" s="659"/>
      <c r="I629" s="659"/>
    </row>
    <row r="630" spans="1:10" x14ac:dyDescent="0.25">
      <c r="A630" s="150"/>
      <c r="B630" s="150" t="s">
        <v>313</v>
      </c>
      <c r="C630" s="150"/>
      <c r="D630" s="659"/>
      <c r="E630" s="659"/>
      <c r="F630" s="659"/>
      <c r="G630" s="659"/>
      <c r="H630" s="659"/>
      <c r="I630" s="659"/>
    </row>
    <row r="631" spans="1:10" x14ac:dyDescent="0.25">
      <c r="A631" s="150"/>
      <c r="B631" s="150" t="s">
        <v>314</v>
      </c>
      <c r="C631" s="150"/>
      <c r="D631" s="659"/>
      <c r="E631" s="659"/>
      <c r="F631" s="659"/>
      <c r="G631" s="659"/>
      <c r="H631" s="659"/>
      <c r="I631" s="659"/>
    </row>
    <row r="632" spans="1:10" x14ac:dyDescent="0.25">
      <c r="A632" s="150"/>
      <c r="B632" s="150" t="s">
        <v>315</v>
      </c>
      <c r="C632" s="150"/>
      <c r="D632" s="659"/>
      <c r="E632" s="659"/>
      <c r="F632" s="659"/>
      <c r="G632" s="659"/>
      <c r="H632" s="659"/>
      <c r="I632" s="659"/>
    </row>
    <row r="633" spans="1:10" ht="16.5" thickBot="1" x14ac:dyDescent="0.3">
      <c r="A633" s="150"/>
      <c r="B633" s="150" t="s">
        <v>316</v>
      </c>
      <c r="C633" s="150"/>
      <c r="D633" s="673"/>
      <c r="E633" s="659"/>
      <c r="F633" s="673"/>
      <c r="G633" s="659"/>
      <c r="H633" s="659"/>
      <c r="I633" s="659"/>
    </row>
    <row r="634" spans="1:10" ht="16.5" thickBot="1" x14ac:dyDescent="0.3">
      <c r="A634" s="150"/>
      <c r="B634" s="150" t="s">
        <v>317</v>
      </c>
      <c r="C634" s="150"/>
      <c r="D634" s="491"/>
      <c r="E634" s="150" t="s">
        <v>247</v>
      </c>
      <c r="F634" s="491"/>
      <c r="G634" s="207"/>
      <c r="H634" s="150" t="s">
        <v>248</v>
      </c>
      <c r="I634" s="150"/>
    </row>
    <row r="635" spans="1:10" x14ac:dyDescent="0.25">
      <c r="A635" s="150"/>
      <c r="B635" s="150"/>
      <c r="C635" s="150"/>
      <c r="D635" s="522" t="s">
        <v>1075</v>
      </c>
      <c r="E635" s="649"/>
      <c r="F635" s="649"/>
      <c r="G635" s="649"/>
      <c r="H635" s="649"/>
      <c r="I635" s="649"/>
    </row>
    <row r="636" spans="1:10" ht="12" customHeight="1" x14ac:dyDescent="0.25">
      <c r="A636" s="150"/>
      <c r="B636" s="150"/>
      <c r="C636" s="145"/>
      <c r="D636" s="207"/>
      <c r="E636" s="145"/>
      <c r="F636" s="207"/>
      <c r="G636" s="207"/>
      <c r="H636" s="145"/>
      <c r="I636" s="145"/>
    </row>
    <row r="637" spans="1:10" x14ac:dyDescent="0.25">
      <c r="A637" s="167" t="s">
        <v>1223</v>
      </c>
      <c r="B637" s="150" t="s">
        <v>311</v>
      </c>
      <c r="C637" s="150"/>
      <c r="D637" s="659" t="s">
        <v>1127</v>
      </c>
      <c r="E637" s="659"/>
      <c r="F637" s="659"/>
      <c r="G637" s="659"/>
      <c r="H637" s="659"/>
      <c r="I637" s="659"/>
    </row>
    <row r="638" spans="1:10" x14ac:dyDescent="0.25">
      <c r="A638" s="150"/>
      <c r="B638" s="150" t="s">
        <v>312</v>
      </c>
      <c r="C638" s="150"/>
      <c r="D638" s="659"/>
      <c r="E638" s="659"/>
      <c r="F638" s="659"/>
      <c r="G638" s="659"/>
      <c r="H638" s="659"/>
      <c r="I638" s="659"/>
    </row>
    <row r="639" spans="1:10" x14ac:dyDescent="0.25">
      <c r="A639" s="150"/>
      <c r="B639" s="150" t="s">
        <v>313</v>
      </c>
      <c r="C639" s="150"/>
      <c r="D639" s="659"/>
      <c r="E639" s="659"/>
      <c r="F639" s="659"/>
      <c r="G639" s="659"/>
      <c r="H639" s="659"/>
      <c r="I639" s="659"/>
    </row>
    <row r="640" spans="1:10" x14ac:dyDescent="0.25">
      <c r="A640" s="150"/>
      <c r="B640" s="150" t="s">
        <v>314</v>
      </c>
      <c r="C640" s="150"/>
      <c r="D640" s="659"/>
      <c r="E640" s="659"/>
      <c r="F640" s="659"/>
      <c r="G640" s="659"/>
      <c r="H640" s="659"/>
      <c r="I640" s="659"/>
    </row>
    <row r="641" spans="1:10" x14ac:dyDescent="0.25">
      <c r="A641" s="150"/>
      <c r="B641" s="150" t="s">
        <v>315</v>
      </c>
      <c r="C641" s="150"/>
      <c r="D641" s="659"/>
      <c r="E641" s="659"/>
      <c r="F641" s="659"/>
      <c r="G641" s="659"/>
      <c r="H641" s="659"/>
      <c r="I641" s="659"/>
    </row>
    <row r="642" spans="1:10" ht="16.5" thickBot="1" x14ac:dyDescent="0.3">
      <c r="A642" s="150"/>
      <c r="B642" s="150" t="s">
        <v>316</v>
      </c>
      <c r="C642" s="150"/>
      <c r="D642" s="673"/>
      <c r="E642" s="659"/>
      <c r="F642" s="673"/>
      <c r="G642" s="659"/>
      <c r="H642" s="659"/>
      <c r="I642" s="659"/>
    </row>
    <row r="643" spans="1:10" ht="16.5" thickBot="1" x14ac:dyDescent="0.3">
      <c r="A643" s="150"/>
      <c r="B643" s="150" t="s">
        <v>317</v>
      </c>
      <c r="C643" s="150"/>
      <c r="D643" s="491"/>
      <c r="E643" s="150" t="s">
        <v>247</v>
      </c>
      <c r="F643" s="491"/>
      <c r="G643" s="207"/>
      <c r="H643" s="150" t="s">
        <v>248</v>
      </c>
      <c r="I643" s="150"/>
    </row>
    <row r="644" spans="1:10" x14ac:dyDescent="0.25">
      <c r="A644" s="150"/>
      <c r="B644" s="150"/>
      <c r="C644" s="150"/>
      <c r="D644" s="522" t="s">
        <v>1075</v>
      </c>
      <c r="E644" s="649"/>
      <c r="F644" s="649"/>
      <c r="G644" s="649"/>
      <c r="H644" s="649"/>
      <c r="I644" s="649"/>
    </row>
    <row r="645" spans="1:10" ht="12" customHeight="1" x14ac:dyDescent="0.25">
      <c r="A645" s="150"/>
      <c r="B645" s="150"/>
      <c r="C645" s="145"/>
      <c r="D645" s="207"/>
      <c r="E645" s="145"/>
      <c r="F645" s="207"/>
      <c r="G645" s="207"/>
      <c r="H645" s="145"/>
      <c r="I645" s="145"/>
    </row>
    <row r="646" spans="1:10" x14ac:dyDescent="0.25">
      <c r="A646" s="178" t="s">
        <v>901</v>
      </c>
      <c r="B646" s="178" t="s">
        <v>318</v>
      </c>
    </row>
    <row r="647" spans="1:10" ht="3.75" customHeight="1" x14ac:dyDescent="0.25"/>
    <row r="648" spans="1:10" ht="33" customHeight="1" x14ac:dyDescent="0.25">
      <c r="A648" s="663" t="s">
        <v>92</v>
      </c>
      <c r="B648" s="663"/>
      <c r="C648" s="663"/>
      <c r="D648" s="663"/>
      <c r="E648" s="663"/>
      <c r="F648" s="663"/>
      <c r="G648" s="663"/>
      <c r="H648" s="663"/>
      <c r="I648" s="663"/>
    </row>
    <row r="649" spans="1:10" ht="5.25" customHeight="1" x14ac:dyDescent="0.25"/>
    <row r="650" spans="1:10" ht="51.75" x14ac:dyDescent="0.25">
      <c r="A650" s="653" t="s">
        <v>311</v>
      </c>
      <c r="B650" s="654"/>
      <c r="C650" s="519" t="s">
        <v>1072</v>
      </c>
      <c r="D650" s="519" t="s">
        <v>307</v>
      </c>
      <c r="E650" s="519" t="s">
        <v>308</v>
      </c>
      <c r="F650" s="650" t="s">
        <v>309</v>
      </c>
      <c r="G650" s="651"/>
      <c r="H650" s="652"/>
      <c r="I650" s="521" t="s">
        <v>1074</v>
      </c>
      <c r="J650" s="520" t="s">
        <v>1073</v>
      </c>
    </row>
    <row r="651" spans="1:10" x14ac:dyDescent="0.25">
      <c r="A651" s="667"/>
      <c r="B651" s="668"/>
      <c r="C651" s="264"/>
      <c r="D651" s="264"/>
      <c r="E651" s="336"/>
      <c r="F651" s="664">
        <v>0</v>
      </c>
      <c r="G651" s="665"/>
      <c r="H651" s="666"/>
      <c r="I651" s="264"/>
      <c r="J651" s="551"/>
    </row>
    <row r="652" spans="1:10" x14ac:dyDescent="0.25">
      <c r="A652" s="667"/>
      <c r="B652" s="668"/>
      <c r="C652" s="264"/>
      <c r="D652" s="264"/>
      <c r="E652" s="336"/>
      <c r="F652" s="664">
        <v>0</v>
      </c>
      <c r="G652" s="665"/>
      <c r="H652" s="666"/>
      <c r="I652" s="264"/>
      <c r="J652" s="551"/>
    </row>
    <row r="653" spans="1:10" x14ac:dyDescent="0.25">
      <c r="A653" s="667"/>
      <c r="B653" s="668"/>
      <c r="C653" s="264"/>
      <c r="D653" s="264"/>
      <c r="E653" s="336"/>
      <c r="F653" s="664">
        <v>0</v>
      </c>
      <c r="G653" s="665"/>
      <c r="H653" s="666"/>
      <c r="I653" s="264"/>
      <c r="J653" s="551"/>
    </row>
    <row r="654" spans="1:10" x14ac:dyDescent="0.25">
      <c r="A654" s="667"/>
      <c r="B654" s="668"/>
      <c r="C654" s="264"/>
      <c r="D654" s="264"/>
      <c r="E654" s="336"/>
      <c r="F654" s="664">
        <v>0</v>
      </c>
      <c r="G654" s="665"/>
      <c r="H654" s="666"/>
      <c r="I654" s="264"/>
      <c r="J654" s="551"/>
    </row>
    <row r="655" spans="1:10" x14ac:dyDescent="0.25">
      <c r="A655" s="979"/>
      <c r="B655" s="980"/>
      <c r="C655" s="264"/>
      <c r="D655" s="264"/>
      <c r="E655" s="336"/>
      <c r="F655" s="664">
        <v>0</v>
      </c>
      <c r="G655" s="665"/>
      <c r="H655" s="666"/>
      <c r="I655" s="264"/>
      <c r="J655" s="551"/>
    </row>
    <row r="656" spans="1:10" x14ac:dyDescent="0.25">
      <c r="A656" s="667"/>
      <c r="B656" s="668"/>
      <c r="C656" s="264"/>
      <c r="D656" s="264"/>
      <c r="E656" s="336"/>
      <c r="F656" s="664">
        <v>0</v>
      </c>
      <c r="G656" s="665"/>
      <c r="H656" s="666"/>
      <c r="I656" s="264"/>
      <c r="J656" s="551"/>
    </row>
    <row r="657" spans="1:10" x14ac:dyDescent="0.25">
      <c r="A657" s="667"/>
      <c r="B657" s="668"/>
      <c r="C657" s="264"/>
      <c r="D657" s="264"/>
      <c r="E657" s="336"/>
      <c r="F657" s="664">
        <v>0</v>
      </c>
      <c r="G657" s="665"/>
      <c r="H657" s="666"/>
      <c r="I657" s="264"/>
      <c r="J657" s="551"/>
    </row>
    <row r="658" spans="1:10" x14ac:dyDescent="0.25">
      <c r="A658" s="667"/>
      <c r="B658" s="668"/>
      <c r="C658" s="264"/>
      <c r="D658" s="264"/>
      <c r="E658" s="336"/>
      <c r="F658" s="664">
        <v>0</v>
      </c>
      <c r="G658" s="665"/>
      <c r="H658" s="666"/>
      <c r="I658" s="264"/>
      <c r="J658" s="551"/>
    </row>
    <row r="659" spans="1:10" x14ac:dyDescent="0.25">
      <c r="A659" s="979"/>
      <c r="B659" s="980"/>
      <c r="C659" s="264"/>
      <c r="D659" s="264"/>
      <c r="E659" s="336"/>
      <c r="F659" s="664">
        <v>0</v>
      </c>
      <c r="G659" s="665"/>
      <c r="H659" s="666"/>
      <c r="I659" s="264"/>
      <c r="J659" s="551"/>
    </row>
    <row r="660" spans="1:10" x14ac:dyDescent="0.25">
      <c r="A660" s="667"/>
      <c r="B660" s="668"/>
      <c r="C660" s="264"/>
      <c r="D660" s="264"/>
      <c r="E660" s="336"/>
      <c r="F660" s="664">
        <v>0</v>
      </c>
      <c r="G660" s="665"/>
      <c r="H660" s="666"/>
      <c r="I660" s="264"/>
      <c r="J660" s="551"/>
    </row>
    <row r="661" spans="1:10" x14ac:dyDescent="0.25">
      <c r="A661" s="527"/>
      <c r="B661" s="528"/>
      <c r="C661" s="205"/>
      <c r="D661" s="205"/>
      <c r="E661" s="208" t="s">
        <v>319</v>
      </c>
      <c r="F661" s="698">
        <f>SUM(F651:H660)</f>
        <v>0</v>
      </c>
      <c r="G661" s="699"/>
      <c r="H661" s="700"/>
      <c r="I661" s="431"/>
    </row>
    <row r="662" spans="1:10" ht="16.5" thickBot="1" x14ac:dyDescent="0.3">
      <c r="A662" s="523"/>
      <c r="B662" s="528"/>
      <c r="C662" s="205"/>
      <c r="D662" s="205"/>
      <c r="E662" s="208" t="s">
        <v>320</v>
      </c>
      <c r="F662" s="660">
        <v>0</v>
      </c>
      <c r="G662" s="661"/>
      <c r="H662" s="662"/>
      <c r="I662" s="432"/>
    </row>
    <row r="663" spans="1:10" ht="16.5" thickBot="1" x14ac:dyDescent="0.3">
      <c r="A663" s="204"/>
      <c r="B663" s="496"/>
      <c r="C663" s="205"/>
      <c r="D663" s="205"/>
      <c r="E663" s="209" t="s">
        <v>321</v>
      </c>
      <c r="F663" s="694">
        <f>F661+F662</f>
        <v>0</v>
      </c>
      <c r="G663" s="695"/>
      <c r="H663" s="696"/>
      <c r="I663" s="433"/>
    </row>
    <row r="664" spans="1:10" x14ac:dyDescent="0.25">
      <c r="A664" s="185"/>
      <c r="B664" s="185"/>
      <c r="C664" s="185"/>
      <c r="D664" s="185"/>
      <c r="E664" s="524"/>
      <c r="F664" s="525"/>
      <c r="G664" s="525"/>
      <c r="H664" s="525"/>
      <c r="I664" s="185"/>
    </row>
    <row r="665" spans="1:10" x14ac:dyDescent="0.25">
      <c r="A665" s="530" t="s">
        <v>1077</v>
      </c>
      <c r="B665" s="185"/>
      <c r="C665" s="185"/>
      <c r="D665" s="185"/>
      <c r="E665" s="526"/>
      <c r="F665" s="525"/>
      <c r="G665" s="525"/>
      <c r="H665" s="525"/>
      <c r="I665" s="185"/>
    </row>
    <row r="666" spans="1:10" ht="20.100000000000001" customHeight="1" x14ac:dyDescent="0.25">
      <c r="A666" s="529" t="s">
        <v>1076</v>
      </c>
      <c r="C666" s="185"/>
      <c r="D666" s="185"/>
      <c r="E666" s="526"/>
      <c r="F666" s="697"/>
      <c r="G666" s="697"/>
      <c r="H666" s="697"/>
      <c r="I666" s="697"/>
    </row>
    <row r="667" spans="1:10" ht="51.75" customHeight="1" x14ac:dyDescent="0.25">
      <c r="A667" s="645" t="s">
        <v>1165</v>
      </c>
      <c r="B667" s="645"/>
      <c r="C667" s="645"/>
      <c r="D667" s="645"/>
      <c r="E667" s="645"/>
      <c r="F667" s="645"/>
      <c r="G667" s="645"/>
      <c r="H667" s="645"/>
      <c r="I667" s="645"/>
    </row>
    <row r="668" spans="1:10" ht="20.100000000000001" customHeight="1" x14ac:dyDescent="0.25">
      <c r="A668" s="529" t="s">
        <v>1083</v>
      </c>
      <c r="C668" s="185"/>
      <c r="D668" s="185"/>
      <c r="E668" s="526"/>
      <c r="F668" s="525"/>
      <c r="G668" s="525"/>
      <c r="H668" s="525"/>
      <c r="I668" s="500"/>
    </row>
    <row r="669" spans="1:10" ht="66.75" customHeight="1" x14ac:dyDescent="0.25">
      <c r="A669" s="701" t="s">
        <v>1085</v>
      </c>
      <c r="B669" s="701"/>
      <c r="C669" s="701"/>
      <c r="D669" s="701"/>
      <c r="E669" s="701"/>
      <c r="F669" s="701"/>
      <c r="G669" s="701"/>
      <c r="H669" s="701"/>
      <c r="I669" s="552"/>
    </row>
    <row r="670" spans="1:10" ht="20.100000000000001" customHeight="1" x14ac:dyDescent="0.25">
      <c r="A670" s="529" t="s">
        <v>1078</v>
      </c>
      <c r="C670" s="185"/>
      <c r="D670" s="185"/>
      <c r="E670" s="526"/>
      <c r="F670" s="525"/>
      <c r="G670" s="525"/>
      <c r="H670" s="525"/>
      <c r="I670" s="560"/>
    </row>
    <row r="671" spans="1:10" ht="20.100000000000001" customHeight="1" x14ac:dyDescent="0.25">
      <c r="A671" s="529" t="s">
        <v>1079</v>
      </c>
      <c r="C671" s="185"/>
      <c r="D671" s="185"/>
      <c r="E671" s="526"/>
      <c r="F671" s="525"/>
      <c r="G671" s="525"/>
      <c r="H671" s="525"/>
      <c r="I671" s="552"/>
    </row>
    <row r="672" spans="1:10" s="296" customFormat="1" ht="39.950000000000003" customHeight="1" x14ac:dyDescent="0.25">
      <c r="A672" s="646" t="s">
        <v>1082</v>
      </c>
      <c r="B672" s="646"/>
      <c r="C672" s="646"/>
      <c r="D672" s="646"/>
      <c r="E672" s="646"/>
      <c r="F672" s="646"/>
      <c r="G672" s="646"/>
      <c r="H672" s="646"/>
      <c r="I672" s="646"/>
      <c r="J672" s="535"/>
    </row>
    <row r="673" spans="1:10" ht="30" customHeight="1" x14ac:dyDescent="0.25">
      <c r="A673" s="530" t="s">
        <v>1080</v>
      </c>
      <c r="B673" s="185"/>
      <c r="C673" s="185"/>
      <c r="D673" s="185"/>
      <c r="E673" s="526"/>
      <c r="F673" s="525"/>
      <c r="G673" s="525"/>
      <c r="H673" s="525"/>
      <c r="I673" s="185"/>
    </row>
    <row r="674" spans="1:10" s="296" customFormat="1" ht="175.5" customHeight="1" x14ac:dyDescent="0.25">
      <c r="A674" s="646" t="s">
        <v>1084</v>
      </c>
      <c r="B674" s="646"/>
      <c r="C674" s="646"/>
      <c r="D674" s="646"/>
      <c r="E674" s="646"/>
      <c r="F674" s="646"/>
      <c r="G674" s="646"/>
      <c r="H674" s="646"/>
      <c r="I674" s="646"/>
      <c r="J674" s="535"/>
    </row>
    <row r="675" spans="1:10" x14ac:dyDescent="0.25">
      <c r="A675" s="167" t="s">
        <v>32</v>
      </c>
      <c r="B675" s="150" t="s">
        <v>311</v>
      </c>
      <c r="C675" s="150"/>
      <c r="D675" s="659"/>
      <c r="E675" s="659"/>
      <c r="F675" s="659"/>
      <c r="G675" s="659"/>
      <c r="H675" s="659"/>
      <c r="I675" s="659"/>
    </row>
    <row r="676" spans="1:10" x14ac:dyDescent="0.25">
      <c r="A676" s="150"/>
      <c r="B676" s="150" t="s">
        <v>312</v>
      </c>
      <c r="C676" s="150"/>
      <c r="D676" s="659"/>
      <c r="E676" s="659"/>
      <c r="F676" s="659"/>
      <c r="G676" s="659"/>
      <c r="H676" s="659"/>
      <c r="I676" s="659"/>
    </row>
    <row r="677" spans="1:10" x14ac:dyDescent="0.25">
      <c r="A677" s="150"/>
      <c r="B677" s="150" t="s">
        <v>313</v>
      </c>
      <c r="C677" s="150"/>
      <c r="D677" s="659"/>
      <c r="E677" s="659"/>
      <c r="F677" s="659"/>
      <c r="G677" s="659"/>
      <c r="H677" s="659"/>
      <c r="I677" s="659"/>
    </row>
    <row r="678" spans="1:10" x14ac:dyDescent="0.25">
      <c r="A678" s="150"/>
      <c r="B678" s="150" t="s">
        <v>314</v>
      </c>
      <c r="C678" s="150"/>
      <c r="D678" s="659"/>
      <c r="E678" s="659"/>
      <c r="F678" s="659"/>
      <c r="G678" s="659"/>
      <c r="H678" s="659"/>
      <c r="I678" s="659"/>
    </row>
    <row r="679" spans="1:10" x14ac:dyDescent="0.25">
      <c r="A679" s="150"/>
      <c r="B679" s="150" t="s">
        <v>315</v>
      </c>
      <c r="C679" s="150"/>
      <c r="D679" s="659"/>
      <c r="E679" s="659"/>
      <c r="F679" s="659"/>
      <c r="G679" s="659"/>
      <c r="H679" s="659"/>
      <c r="I679" s="659"/>
    </row>
    <row r="680" spans="1:10" ht="16.5" thickBot="1" x14ac:dyDescent="0.3">
      <c r="A680" s="150"/>
      <c r="B680" s="150" t="s">
        <v>316</v>
      </c>
      <c r="C680" s="150"/>
      <c r="D680" s="673"/>
      <c r="E680" s="659"/>
      <c r="F680" s="673"/>
      <c r="G680" s="659"/>
      <c r="H680" s="659"/>
      <c r="I680" s="659"/>
    </row>
    <row r="681" spans="1:10" ht="16.5" thickBot="1" x14ac:dyDescent="0.3">
      <c r="A681" s="150"/>
      <c r="B681" s="639" t="s">
        <v>317</v>
      </c>
      <c r="C681" s="150"/>
      <c r="D681" s="491"/>
      <c r="E681" s="150" t="s">
        <v>247</v>
      </c>
      <c r="F681" s="491"/>
      <c r="G681" s="207"/>
      <c r="H681" s="150" t="s">
        <v>248</v>
      </c>
      <c r="I681" s="150"/>
    </row>
    <row r="682" spans="1:10" x14ac:dyDescent="0.25">
      <c r="A682" s="150"/>
      <c r="B682" s="167"/>
      <c r="C682" s="150"/>
      <c r="D682" s="522" t="s">
        <v>1075</v>
      </c>
      <c r="E682" s="649"/>
      <c r="F682" s="649"/>
      <c r="G682" s="649"/>
      <c r="H682" s="649"/>
      <c r="I682" s="649"/>
    </row>
    <row r="684" spans="1:10" x14ac:dyDescent="0.25">
      <c r="A684" s="167" t="s">
        <v>34</v>
      </c>
      <c r="B684" s="150" t="s">
        <v>311</v>
      </c>
      <c r="C684" s="150"/>
      <c r="D684" s="659"/>
      <c r="E684" s="659"/>
      <c r="F684" s="659"/>
      <c r="G684" s="659"/>
      <c r="H684" s="659"/>
      <c r="I684" s="659"/>
    </row>
    <row r="685" spans="1:10" x14ac:dyDescent="0.25">
      <c r="A685" s="150"/>
      <c r="B685" s="150" t="s">
        <v>312</v>
      </c>
      <c r="C685" s="150"/>
      <c r="D685" s="659"/>
      <c r="E685" s="659"/>
      <c r="F685" s="659"/>
      <c r="G685" s="659"/>
      <c r="H685" s="659"/>
      <c r="I685" s="659"/>
    </row>
    <row r="686" spans="1:10" x14ac:dyDescent="0.25">
      <c r="A686" s="150"/>
      <c r="B686" s="150" t="s">
        <v>313</v>
      </c>
      <c r="C686" s="150"/>
      <c r="D686" s="659"/>
      <c r="E686" s="659"/>
      <c r="F686" s="659"/>
      <c r="G686" s="659"/>
      <c r="H686" s="659"/>
      <c r="I686" s="659"/>
    </row>
    <row r="687" spans="1:10" x14ac:dyDescent="0.25">
      <c r="A687" s="150"/>
      <c r="B687" s="150" t="s">
        <v>314</v>
      </c>
      <c r="C687" s="150"/>
      <c r="D687" s="659"/>
      <c r="E687" s="659"/>
      <c r="F687" s="659"/>
      <c r="G687" s="659"/>
      <c r="H687" s="659"/>
      <c r="I687" s="659"/>
    </row>
    <row r="688" spans="1:10" x14ac:dyDescent="0.25">
      <c r="A688" s="150"/>
      <c r="B688" s="150" t="s">
        <v>315</v>
      </c>
      <c r="C688" s="150"/>
      <c r="D688" s="659"/>
      <c r="E688" s="659"/>
      <c r="F688" s="659"/>
      <c r="G688" s="659"/>
      <c r="H688" s="659"/>
      <c r="I688" s="659"/>
    </row>
    <row r="689" spans="1:10" ht="16.5" thickBot="1" x14ac:dyDescent="0.3">
      <c r="A689" s="150"/>
      <c r="B689" s="150" t="s">
        <v>316</v>
      </c>
      <c r="C689" s="150"/>
      <c r="D689" s="673"/>
      <c r="E689" s="659"/>
      <c r="F689" s="673"/>
      <c r="G689" s="659"/>
      <c r="H689" s="659"/>
      <c r="I689" s="659"/>
    </row>
    <row r="690" spans="1:10" ht="16.5" thickBot="1" x14ac:dyDescent="0.3">
      <c r="A690" s="150"/>
      <c r="B690" s="639" t="s">
        <v>317</v>
      </c>
      <c r="C690" s="150"/>
      <c r="D690" s="491"/>
      <c r="E690" s="150" t="s">
        <v>247</v>
      </c>
      <c r="F690" s="491"/>
      <c r="G690" s="207"/>
      <c r="H690" s="150" t="s">
        <v>248</v>
      </c>
      <c r="I690" s="150"/>
    </row>
    <row r="691" spans="1:10" x14ac:dyDescent="0.25">
      <c r="B691" s="167"/>
      <c r="C691" s="150"/>
      <c r="D691" s="522" t="s">
        <v>1075</v>
      </c>
      <c r="E691" s="649"/>
      <c r="F691" s="649"/>
      <c r="G691" s="649"/>
      <c r="H691" s="649"/>
      <c r="I691" s="649"/>
    </row>
    <row r="692" spans="1:10" x14ac:dyDescent="0.25">
      <c r="B692" s="531"/>
      <c r="C692" s="532"/>
      <c r="D692" s="522"/>
      <c r="E692" s="533"/>
      <c r="F692" s="533"/>
      <c r="G692" s="533"/>
      <c r="H692" s="533"/>
      <c r="I692" s="533"/>
    </row>
    <row r="693" spans="1:10" x14ac:dyDescent="0.25">
      <c r="A693" s="167" t="s">
        <v>35</v>
      </c>
      <c r="B693" s="150" t="s">
        <v>311</v>
      </c>
      <c r="C693" s="150"/>
      <c r="D693" s="659"/>
      <c r="E693" s="659"/>
      <c r="F693" s="659"/>
      <c r="G693" s="659"/>
      <c r="H693" s="659"/>
      <c r="I693" s="659"/>
    </row>
    <row r="694" spans="1:10" x14ac:dyDescent="0.25">
      <c r="A694" s="150"/>
      <c r="B694" s="150" t="s">
        <v>312</v>
      </c>
      <c r="C694" s="150"/>
      <c r="D694" s="659"/>
      <c r="E694" s="659"/>
      <c r="F694" s="659"/>
      <c r="G694" s="659"/>
      <c r="H694" s="659"/>
      <c r="I694" s="659"/>
    </row>
    <row r="695" spans="1:10" x14ac:dyDescent="0.25">
      <c r="A695" s="150"/>
      <c r="B695" s="150" t="s">
        <v>313</v>
      </c>
      <c r="C695" s="150"/>
      <c r="D695" s="659"/>
      <c r="E695" s="659"/>
      <c r="F695" s="659"/>
      <c r="G695" s="659"/>
      <c r="H695" s="659"/>
      <c r="I695" s="659"/>
    </row>
    <row r="696" spans="1:10" x14ac:dyDescent="0.25">
      <c r="A696" s="150"/>
      <c r="B696" s="150" t="s">
        <v>314</v>
      </c>
      <c r="C696" s="150"/>
      <c r="D696" s="659"/>
      <c r="E696" s="659"/>
      <c r="F696" s="659"/>
      <c r="G696" s="659"/>
      <c r="H696" s="659"/>
      <c r="I696" s="659"/>
    </row>
    <row r="697" spans="1:10" x14ac:dyDescent="0.25">
      <c r="A697" s="150"/>
      <c r="B697" s="150" t="s">
        <v>315</v>
      </c>
      <c r="C697" s="150"/>
      <c r="D697" s="659"/>
      <c r="E697" s="659"/>
      <c r="F697" s="659"/>
      <c r="G697" s="659"/>
      <c r="H697" s="659"/>
      <c r="I697" s="659"/>
    </row>
    <row r="698" spans="1:10" ht="16.5" thickBot="1" x14ac:dyDescent="0.3">
      <c r="A698" s="150"/>
      <c r="B698" s="150" t="s">
        <v>316</v>
      </c>
      <c r="C698" s="150"/>
      <c r="D698" s="673"/>
      <c r="E698" s="659"/>
      <c r="F698" s="673"/>
      <c r="G698" s="659"/>
      <c r="H698" s="659"/>
      <c r="I698" s="659"/>
    </row>
    <row r="699" spans="1:10" ht="16.5" thickBot="1" x14ac:dyDescent="0.3">
      <c r="A699" s="150"/>
      <c r="B699" s="639" t="s">
        <v>317</v>
      </c>
      <c r="C699" s="150"/>
      <c r="D699" s="491"/>
      <c r="E699" s="150" t="s">
        <v>247</v>
      </c>
      <c r="F699" s="491"/>
      <c r="G699" s="207"/>
      <c r="H699" s="150" t="s">
        <v>248</v>
      </c>
      <c r="I699" s="150"/>
    </row>
    <row r="700" spans="1:10" s="149" customFormat="1" x14ac:dyDescent="0.25">
      <c r="A700" s="145"/>
      <c r="B700" s="167"/>
      <c r="C700" s="150"/>
      <c r="D700" s="522" t="s">
        <v>1075</v>
      </c>
      <c r="E700" s="649"/>
      <c r="F700" s="649"/>
      <c r="G700" s="649"/>
      <c r="H700" s="649"/>
      <c r="I700" s="649"/>
      <c r="J700" s="427"/>
    </row>
    <row r="702" spans="1:10" x14ac:dyDescent="0.25">
      <c r="A702" s="167" t="s">
        <v>163</v>
      </c>
      <c r="B702" s="150" t="s">
        <v>311</v>
      </c>
      <c r="C702" s="150"/>
      <c r="D702" s="659"/>
      <c r="E702" s="659"/>
      <c r="F702" s="659"/>
      <c r="G702" s="659"/>
      <c r="H702" s="659"/>
      <c r="I702" s="659"/>
    </row>
    <row r="703" spans="1:10" x14ac:dyDescent="0.25">
      <c r="A703" s="150"/>
      <c r="B703" s="150" t="s">
        <v>312</v>
      </c>
      <c r="C703" s="150"/>
      <c r="D703" s="659"/>
      <c r="E703" s="659"/>
      <c r="F703" s="659"/>
      <c r="G703" s="659"/>
      <c r="H703" s="659"/>
      <c r="I703" s="659"/>
    </row>
    <row r="704" spans="1:10" x14ac:dyDescent="0.25">
      <c r="A704" s="150"/>
      <c r="B704" s="150" t="s">
        <v>313</v>
      </c>
      <c r="C704" s="150"/>
      <c r="D704" s="659"/>
      <c r="E704" s="659"/>
      <c r="F704" s="659"/>
      <c r="G704" s="659"/>
      <c r="H704" s="659"/>
      <c r="I704" s="659"/>
    </row>
    <row r="705" spans="1:10" x14ac:dyDescent="0.25">
      <c r="A705" s="150"/>
      <c r="B705" s="150" t="s">
        <v>314</v>
      </c>
      <c r="C705" s="150"/>
      <c r="D705" s="659"/>
      <c r="E705" s="659"/>
      <c r="F705" s="659"/>
      <c r="G705" s="659"/>
      <c r="H705" s="659"/>
      <c r="I705" s="659"/>
    </row>
    <row r="706" spans="1:10" x14ac:dyDescent="0.25">
      <c r="A706" s="150"/>
      <c r="B706" s="150" t="s">
        <v>315</v>
      </c>
      <c r="C706" s="150"/>
      <c r="D706" s="659"/>
      <c r="E706" s="659"/>
      <c r="F706" s="659"/>
      <c r="G706" s="659"/>
      <c r="H706" s="659"/>
      <c r="I706" s="659"/>
    </row>
    <row r="707" spans="1:10" ht="16.5" thickBot="1" x14ac:dyDescent="0.3">
      <c r="A707" s="150"/>
      <c r="B707" s="150" t="s">
        <v>316</v>
      </c>
      <c r="C707" s="150"/>
      <c r="D707" s="673"/>
      <c r="E707" s="659"/>
      <c r="F707" s="673"/>
      <c r="G707" s="659"/>
      <c r="H707" s="659"/>
      <c r="I707" s="659"/>
    </row>
    <row r="708" spans="1:10" ht="16.5" thickBot="1" x14ac:dyDescent="0.3">
      <c r="A708" s="150"/>
      <c r="B708" s="639" t="s">
        <v>317</v>
      </c>
      <c r="C708" s="150"/>
      <c r="D708" s="491"/>
      <c r="E708" s="150" t="s">
        <v>247</v>
      </c>
      <c r="F708" s="491"/>
      <c r="G708" s="207"/>
      <c r="H708" s="150" t="s">
        <v>248</v>
      </c>
      <c r="I708" s="150"/>
    </row>
    <row r="709" spans="1:10" s="149" customFormat="1" x14ac:dyDescent="0.25">
      <c r="A709" s="145"/>
      <c r="B709" s="167"/>
      <c r="C709" s="150"/>
      <c r="D709" s="522" t="s">
        <v>1075</v>
      </c>
      <c r="E709" s="649"/>
      <c r="F709" s="649"/>
      <c r="G709" s="649"/>
      <c r="H709" s="649"/>
      <c r="I709" s="649"/>
      <c r="J709" s="427"/>
    </row>
    <row r="711" spans="1:10" x14ac:dyDescent="0.25">
      <c r="A711" s="167" t="s">
        <v>169</v>
      </c>
      <c r="B711" s="150" t="s">
        <v>311</v>
      </c>
      <c r="C711" s="150"/>
      <c r="D711" s="659"/>
      <c r="E711" s="659"/>
      <c r="F711" s="659"/>
      <c r="G711" s="659"/>
      <c r="H711" s="659"/>
      <c r="I711" s="659"/>
    </row>
    <row r="712" spans="1:10" x14ac:dyDescent="0.25">
      <c r="A712" s="150"/>
      <c r="B712" s="150" t="s">
        <v>312</v>
      </c>
      <c r="C712" s="150"/>
      <c r="D712" s="659"/>
      <c r="E712" s="659"/>
      <c r="F712" s="659"/>
      <c r="G712" s="659"/>
      <c r="H712" s="659"/>
      <c r="I712" s="659"/>
    </row>
    <row r="713" spans="1:10" x14ac:dyDescent="0.25">
      <c r="A713" s="150"/>
      <c r="B713" s="150" t="s">
        <v>313</v>
      </c>
      <c r="C713" s="150"/>
      <c r="D713" s="659"/>
      <c r="E713" s="659"/>
      <c r="F713" s="659"/>
      <c r="G713" s="659"/>
      <c r="H713" s="659"/>
      <c r="I713" s="659"/>
    </row>
    <row r="714" spans="1:10" x14ac:dyDescent="0.25">
      <c r="A714" s="150"/>
      <c r="B714" s="150" t="s">
        <v>314</v>
      </c>
      <c r="C714" s="150"/>
      <c r="D714" s="659"/>
      <c r="E714" s="659"/>
      <c r="F714" s="659"/>
      <c r="G714" s="659"/>
      <c r="H714" s="659"/>
      <c r="I714" s="659"/>
    </row>
    <row r="715" spans="1:10" x14ac:dyDescent="0.25">
      <c r="A715" s="150"/>
      <c r="B715" s="150" t="s">
        <v>315</v>
      </c>
      <c r="C715" s="150"/>
      <c r="D715" s="659"/>
      <c r="E715" s="659"/>
      <c r="F715" s="659"/>
      <c r="G715" s="659"/>
      <c r="H715" s="659"/>
      <c r="I715" s="659"/>
    </row>
    <row r="716" spans="1:10" ht="16.5" thickBot="1" x14ac:dyDescent="0.3">
      <c r="A716" s="150"/>
      <c r="B716" s="150" t="s">
        <v>316</v>
      </c>
      <c r="C716" s="150"/>
      <c r="D716" s="673"/>
      <c r="E716" s="659"/>
      <c r="F716" s="673"/>
      <c r="G716" s="659"/>
      <c r="H716" s="659"/>
      <c r="I716" s="659"/>
    </row>
    <row r="717" spans="1:10" ht="16.5" thickBot="1" x14ac:dyDescent="0.3">
      <c r="A717" s="150"/>
      <c r="B717" s="639" t="s">
        <v>317</v>
      </c>
      <c r="C717" s="150"/>
      <c r="D717" s="491"/>
      <c r="E717" s="150" t="s">
        <v>247</v>
      </c>
      <c r="F717" s="491"/>
      <c r="G717" s="207"/>
      <c r="H717" s="150" t="s">
        <v>248</v>
      </c>
      <c r="I717" s="150"/>
    </row>
    <row r="718" spans="1:10" s="149" customFormat="1" x14ac:dyDescent="0.25">
      <c r="A718" s="145"/>
      <c r="B718" s="167"/>
      <c r="C718" s="150"/>
      <c r="D718" s="522" t="s">
        <v>1075</v>
      </c>
      <c r="E718" s="649"/>
      <c r="F718" s="649"/>
      <c r="G718" s="649"/>
      <c r="H718" s="649"/>
      <c r="I718" s="649"/>
      <c r="J718" s="427"/>
    </row>
    <row r="720" spans="1:10" x14ac:dyDescent="0.25">
      <c r="A720" s="167" t="s">
        <v>1224</v>
      </c>
      <c r="B720" s="150" t="s">
        <v>311</v>
      </c>
      <c r="C720" s="150"/>
      <c r="D720" s="659"/>
      <c r="E720" s="659"/>
      <c r="F720" s="659"/>
      <c r="G720" s="659"/>
      <c r="H720" s="659"/>
      <c r="I720" s="659"/>
    </row>
    <row r="721" spans="1:9" x14ac:dyDescent="0.25">
      <c r="A721" s="150"/>
      <c r="B721" s="150" t="s">
        <v>312</v>
      </c>
      <c r="C721" s="150"/>
      <c r="D721" s="659"/>
      <c r="E721" s="659"/>
      <c r="F721" s="659"/>
      <c r="G721" s="659"/>
      <c r="H721" s="659"/>
      <c r="I721" s="659"/>
    </row>
    <row r="722" spans="1:9" x14ac:dyDescent="0.25">
      <c r="A722" s="150"/>
      <c r="B722" s="150" t="s">
        <v>313</v>
      </c>
      <c r="C722" s="150"/>
      <c r="D722" s="659"/>
      <c r="E722" s="659"/>
      <c r="F722" s="659"/>
      <c r="G722" s="659"/>
      <c r="H722" s="659"/>
      <c r="I722" s="659"/>
    </row>
    <row r="723" spans="1:9" x14ac:dyDescent="0.25">
      <c r="A723" s="150"/>
      <c r="B723" s="150" t="s">
        <v>314</v>
      </c>
      <c r="C723" s="150"/>
      <c r="D723" s="659"/>
      <c r="E723" s="659"/>
      <c r="F723" s="659"/>
      <c r="G723" s="659"/>
      <c r="H723" s="659"/>
      <c r="I723" s="659"/>
    </row>
    <row r="724" spans="1:9" x14ac:dyDescent="0.25">
      <c r="A724" s="150"/>
      <c r="B724" s="150" t="s">
        <v>315</v>
      </c>
      <c r="C724" s="150"/>
      <c r="D724" s="659"/>
      <c r="E724" s="659"/>
      <c r="F724" s="659"/>
      <c r="G724" s="659"/>
      <c r="H724" s="659"/>
      <c r="I724" s="659"/>
    </row>
    <row r="725" spans="1:9" ht="16.5" thickBot="1" x14ac:dyDescent="0.3">
      <c r="A725" s="150"/>
      <c r="B725" s="150" t="s">
        <v>316</v>
      </c>
      <c r="C725" s="150"/>
      <c r="D725" s="673"/>
      <c r="E725" s="659"/>
      <c r="F725" s="673"/>
      <c r="G725" s="659"/>
      <c r="H725" s="659"/>
      <c r="I725" s="659"/>
    </row>
    <row r="726" spans="1:9" ht="16.5" thickBot="1" x14ac:dyDescent="0.3">
      <c r="A726" s="150"/>
      <c r="B726" s="168" t="s">
        <v>317</v>
      </c>
      <c r="C726" s="150"/>
      <c r="D726" s="491"/>
      <c r="E726" s="150" t="s">
        <v>247</v>
      </c>
      <c r="F726" s="491"/>
      <c r="G726" s="207"/>
      <c r="H726" s="150" t="s">
        <v>248</v>
      </c>
      <c r="I726" s="150"/>
    </row>
    <row r="727" spans="1:9" x14ac:dyDescent="0.25">
      <c r="A727" s="150"/>
      <c r="B727" s="167"/>
      <c r="C727" s="150"/>
      <c r="D727" s="522" t="s">
        <v>1075</v>
      </c>
      <c r="E727" s="649"/>
      <c r="F727" s="649"/>
      <c r="G727" s="649"/>
      <c r="H727" s="649"/>
      <c r="I727" s="649"/>
    </row>
    <row r="729" spans="1:9" x14ac:dyDescent="0.25">
      <c r="A729" s="167" t="s">
        <v>1220</v>
      </c>
      <c r="B729" s="150" t="s">
        <v>311</v>
      </c>
      <c r="C729" s="150"/>
      <c r="D729" s="659"/>
      <c r="E729" s="659"/>
      <c r="F729" s="659"/>
      <c r="G729" s="659"/>
      <c r="H729" s="659"/>
      <c r="I729" s="659"/>
    </row>
    <row r="730" spans="1:9" x14ac:dyDescent="0.25">
      <c r="A730" s="150"/>
      <c r="B730" s="150" t="s">
        <v>312</v>
      </c>
      <c r="C730" s="150"/>
      <c r="D730" s="659"/>
      <c r="E730" s="659"/>
      <c r="F730" s="659"/>
      <c r="G730" s="659"/>
      <c r="H730" s="659"/>
      <c r="I730" s="659"/>
    </row>
    <row r="731" spans="1:9" x14ac:dyDescent="0.25">
      <c r="A731" s="150"/>
      <c r="B731" s="150" t="s">
        <v>313</v>
      </c>
      <c r="C731" s="150"/>
      <c r="D731" s="659"/>
      <c r="E731" s="659"/>
      <c r="F731" s="659"/>
      <c r="G731" s="659"/>
      <c r="H731" s="659"/>
      <c r="I731" s="659"/>
    </row>
    <row r="732" spans="1:9" x14ac:dyDescent="0.25">
      <c r="A732" s="150"/>
      <c r="B732" s="150" t="s">
        <v>314</v>
      </c>
      <c r="C732" s="150"/>
      <c r="D732" s="659"/>
      <c r="E732" s="659"/>
      <c r="F732" s="659"/>
      <c r="G732" s="659"/>
      <c r="H732" s="659"/>
      <c r="I732" s="659"/>
    </row>
    <row r="733" spans="1:9" x14ac:dyDescent="0.25">
      <c r="A733" s="150"/>
      <c r="B733" s="150" t="s">
        <v>315</v>
      </c>
      <c r="C733" s="150"/>
      <c r="D733" s="659"/>
      <c r="E733" s="659"/>
      <c r="F733" s="659"/>
      <c r="G733" s="659"/>
      <c r="H733" s="659"/>
      <c r="I733" s="659"/>
    </row>
    <row r="734" spans="1:9" ht="16.5" thickBot="1" x14ac:dyDescent="0.3">
      <c r="A734" s="150"/>
      <c r="B734" s="150" t="s">
        <v>316</v>
      </c>
      <c r="C734" s="150"/>
      <c r="D734" s="673"/>
      <c r="E734" s="659"/>
      <c r="F734" s="673"/>
      <c r="G734" s="659"/>
      <c r="H734" s="659"/>
      <c r="I734" s="659"/>
    </row>
    <row r="735" spans="1:9" ht="16.5" thickBot="1" x14ac:dyDescent="0.3">
      <c r="A735" s="150"/>
      <c r="B735" s="168" t="s">
        <v>317</v>
      </c>
      <c r="C735" s="150"/>
      <c r="D735" s="491"/>
      <c r="E735" s="150" t="s">
        <v>247</v>
      </c>
      <c r="F735" s="491"/>
      <c r="G735" s="207"/>
      <c r="H735" s="150" t="s">
        <v>248</v>
      </c>
      <c r="I735" s="150"/>
    </row>
    <row r="736" spans="1:9" x14ac:dyDescent="0.25">
      <c r="B736" s="167"/>
      <c r="C736" s="150"/>
      <c r="D736" s="522" t="s">
        <v>1075</v>
      </c>
      <c r="E736" s="649"/>
      <c r="F736" s="649"/>
      <c r="G736" s="649"/>
      <c r="H736" s="649"/>
      <c r="I736" s="649"/>
    </row>
    <row r="737" spans="1:10" x14ac:dyDescent="0.25">
      <c r="B737" s="531"/>
      <c r="C737" s="532"/>
      <c r="D737" s="522"/>
      <c r="E737" s="533"/>
      <c r="F737" s="533"/>
      <c r="G737" s="533"/>
      <c r="H737" s="533"/>
      <c r="I737" s="533"/>
    </row>
    <row r="738" spans="1:10" x14ac:dyDescent="0.25">
      <c r="A738" s="167" t="s">
        <v>1221</v>
      </c>
      <c r="B738" s="150" t="s">
        <v>311</v>
      </c>
      <c r="C738" s="150"/>
      <c r="D738" s="659"/>
      <c r="E738" s="659"/>
      <c r="F738" s="659"/>
      <c r="G738" s="659"/>
      <c r="H738" s="659"/>
      <c r="I738" s="659"/>
    </row>
    <row r="739" spans="1:10" x14ac:dyDescent="0.25">
      <c r="A739" s="150"/>
      <c r="B739" s="150" t="s">
        <v>312</v>
      </c>
      <c r="C739" s="150"/>
      <c r="D739" s="659"/>
      <c r="E739" s="659"/>
      <c r="F739" s="659"/>
      <c r="G739" s="659"/>
      <c r="H739" s="659"/>
      <c r="I739" s="659"/>
    </row>
    <row r="740" spans="1:10" x14ac:dyDescent="0.25">
      <c r="A740" s="150"/>
      <c r="B740" s="150" t="s">
        <v>313</v>
      </c>
      <c r="C740" s="150"/>
      <c r="D740" s="659"/>
      <c r="E740" s="659"/>
      <c r="F740" s="659"/>
      <c r="G740" s="659"/>
      <c r="H740" s="659"/>
      <c r="I740" s="659"/>
    </row>
    <row r="741" spans="1:10" x14ac:dyDescent="0.25">
      <c r="A741" s="150"/>
      <c r="B741" s="150" t="s">
        <v>314</v>
      </c>
      <c r="C741" s="150"/>
      <c r="D741" s="659"/>
      <c r="E741" s="659"/>
      <c r="F741" s="659"/>
      <c r="G741" s="659"/>
      <c r="H741" s="659"/>
      <c r="I741" s="659"/>
    </row>
    <row r="742" spans="1:10" x14ac:dyDescent="0.25">
      <c r="A742" s="150"/>
      <c r="B742" s="150" t="s">
        <v>315</v>
      </c>
      <c r="C742" s="150"/>
      <c r="D742" s="659"/>
      <c r="E742" s="659"/>
      <c r="F742" s="659"/>
      <c r="G742" s="659"/>
      <c r="H742" s="659"/>
      <c r="I742" s="659"/>
    </row>
    <row r="743" spans="1:10" ht="16.5" thickBot="1" x14ac:dyDescent="0.3">
      <c r="A743" s="150"/>
      <c r="B743" s="150" t="s">
        <v>316</v>
      </c>
      <c r="C743" s="150"/>
      <c r="D743" s="673"/>
      <c r="E743" s="659"/>
      <c r="F743" s="673"/>
      <c r="G743" s="659"/>
      <c r="H743" s="659"/>
      <c r="I743" s="659"/>
    </row>
    <row r="744" spans="1:10" ht="16.5" thickBot="1" x14ac:dyDescent="0.3">
      <c r="A744" s="150"/>
      <c r="B744" s="168" t="s">
        <v>317</v>
      </c>
      <c r="C744" s="150"/>
      <c r="D744" s="491"/>
      <c r="E744" s="150" t="s">
        <v>247</v>
      </c>
      <c r="F744" s="491"/>
      <c r="G744" s="207"/>
      <c r="H744" s="150" t="s">
        <v>248</v>
      </c>
      <c r="I744" s="150"/>
    </row>
    <row r="745" spans="1:10" s="149" customFormat="1" x14ac:dyDescent="0.25">
      <c r="A745" s="145"/>
      <c r="B745" s="167"/>
      <c r="C745" s="150"/>
      <c r="D745" s="522" t="s">
        <v>1075</v>
      </c>
      <c r="E745" s="649"/>
      <c r="F745" s="649"/>
      <c r="G745" s="649"/>
      <c r="H745" s="649"/>
      <c r="I745" s="649"/>
      <c r="J745" s="427"/>
    </row>
    <row r="747" spans="1:10" x14ac:dyDescent="0.25">
      <c r="A747" s="167" t="s">
        <v>1222</v>
      </c>
      <c r="B747" s="150" t="s">
        <v>311</v>
      </c>
      <c r="C747" s="150"/>
      <c r="D747" s="659"/>
      <c r="E747" s="659"/>
      <c r="F747" s="659"/>
      <c r="G747" s="659"/>
      <c r="H747" s="659"/>
      <c r="I747" s="659"/>
    </row>
    <row r="748" spans="1:10" x14ac:dyDescent="0.25">
      <c r="A748" s="150"/>
      <c r="B748" s="150" t="s">
        <v>312</v>
      </c>
      <c r="C748" s="150"/>
      <c r="D748" s="659"/>
      <c r="E748" s="659"/>
      <c r="F748" s="659"/>
      <c r="G748" s="659"/>
      <c r="H748" s="659"/>
      <c r="I748" s="659"/>
    </row>
    <row r="749" spans="1:10" x14ac:dyDescent="0.25">
      <c r="A749" s="150"/>
      <c r="B749" s="150" t="s">
        <v>313</v>
      </c>
      <c r="C749" s="150"/>
      <c r="D749" s="659"/>
      <c r="E749" s="659"/>
      <c r="F749" s="659"/>
      <c r="G749" s="659"/>
      <c r="H749" s="659"/>
      <c r="I749" s="659"/>
    </row>
    <row r="750" spans="1:10" x14ac:dyDescent="0.25">
      <c r="A750" s="150"/>
      <c r="B750" s="150" t="s">
        <v>314</v>
      </c>
      <c r="C750" s="150"/>
      <c r="D750" s="659"/>
      <c r="E750" s="659"/>
      <c r="F750" s="659"/>
      <c r="G750" s="659"/>
      <c r="H750" s="659"/>
      <c r="I750" s="659"/>
    </row>
    <row r="751" spans="1:10" x14ac:dyDescent="0.25">
      <c r="A751" s="150"/>
      <c r="B751" s="150" t="s">
        <v>315</v>
      </c>
      <c r="C751" s="150"/>
      <c r="D751" s="659"/>
      <c r="E751" s="659"/>
      <c r="F751" s="659"/>
      <c r="G751" s="659"/>
      <c r="H751" s="659"/>
      <c r="I751" s="659"/>
    </row>
    <row r="752" spans="1:10" ht="16.5" thickBot="1" x14ac:dyDescent="0.3">
      <c r="A752" s="150"/>
      <c r="B752" s="150" t="s">
        <v>316</v>
      </c>
      <c r="C752" s="150"/>
      <c r="D752" s="673"/>
      <c r="E752" s="659"/>
      <c r="F752" s="673"/>
      <c r="G752" s="659"/>
      <c r="H752" s="659"/>
      <c r="I752" s="659"/>
    </row>
    <row r="753" spans="1:10" ht="16.5" thickBot="1" x14ac:dyDescent="0.3">
      <c r="A753" s="150"/>
      <c r="B753" s="168" t="s">
        <v>317</v>
      </c>
      <c r="C753" s="150"/>
      <c r="D753" s="491"/>
      <c r="E753" s="150" t="s">
        <v>247</v>
      </c>
      <c r="F753" s="491"/>
      <c r="G753" s="207"/>
      <c r="H753" s="150" t="s">
        <v>248</v>
      </c>
      <c r="I753" s="150"/>
    </row>
    <row r="754" spans="1:10" s="149" customFormat="1" x14ac:dyDescent="0.25">
      <c r="A754" s="145"/>
      <c r="B754" s="167"/>
      <c r="C754" s="150"/>
      <c r="D754" s="522" t="s">
        <v>1075</v>
      </c>
      <c r="E754" s="649"/>
      <c r="F754" s="649"/>
      <c r="G754" s="649"/>
      <c r="H754" s="649"/>
      <c r="I754" s="649"/>
      <c r="J754" s="427"/>
    </row>
    <row r="756" spans="1:10" x14ac:dyDescent="0.25">
      <c r="A756" s="167" t="s">
        <v>1223</v>
      </c>
      <c r="B756" s="150" t="s">
        <v>311</v>
      </c>
      <c r="C756" s="150"/>
      <c r="D756" s="659"/>
      <c r="E756" s="659"/>
      <c r="F756" s="659"/>
      <c r="G756" s="659"/>
      <c r="H756" s="659"/>
      <c r="I756" s="659"/>
    </row>
    <row r="757" spans="1:10" x14ac:dyDescent="0.25">
      <c r="A757" s="150"/>
      <c r="B757" s="150" t="s">
        <v>312</v>
      </c>
      <c r="C757" s="150"/>
      <c r="D757" s="659"/>
      <c r="E757" s="659"/>
      <c r="F757" s="659"/>
      <c r="G757" s="659"/>
      <c r="H757" s="659"/>
      <c r="I757" s="659"/>
    </row>
    <row r="758" spans="1:10" x14ac:dyDescent="0.25">
      <c r="A758" s="150"/>
      <c r="B758" s="150" t="s">
        <v>313</v>
      </c>
      <c r="C758" s="150"/>
      <c r="D758" s="659"/>
      <c r="E758" s="659"/>
      <c r="F758" s="659"/>
      <c r="G758" s="659"/>
      <c r="H758" s="659"/>
      <c r="I758" s="659"/>
    </row>
    <row r="759" spans="1:10" x14ac:dyDescent="0.25">
      <c r="A759" s="150"/>
      <c r="B759" s="150" t="s">
        <v>314</v>
      </c>
      <c r="C759" s="150"/>
      <c r="D759" s="659"/>
      <c r="E759" s="659"/>
      <c r="F759" s="659"/>
      <c r="G759" s="659"/>
      <c r="H759" s="659"/>
      <c r="I759" s="659"/>
    </row>
    <row r="760" spans="1:10" x14ac:dyDescent="0.25">
      <c r="A760" s="150"/>
      <c r="B760" s="150" t="s">
        <v>315</v>
      </c>
      <c r="C760" s="150"/>
      <c r="D760" s="659"/>
      <c r="E760" s="659"/>
      <c r="F760" s="659"/>
      <c r="G760" s="659"/>
      <c r="H760" s="659"/>
      <c r="I760" s="659"/>
    </row>
    <row r="761" spans="1:10" ht="16.5" thickBot="1" x14ac:dyDescent="0.3">
      <c r="A761" s="150"/>
      <c r="B761" s="150" t="s">
        <v>316</v>
      </c>
      <c r="C761" s="150"/>
      <c r="D761" s="673"/>
      <c r="E761" s="659"/>
      <c r="F761" s="673"/>
      <c r="G761" s="659"/>
      <c r="H761" s="659"/>
      <c r="I761" s="659"/>
    </row>
    <row r="762" spans="1:10" ht="16.5" thickBot="1" x14ac:dyDescent="0.3">
      <c r="A762" s="150"/>
      <c r="B762" s="168" t="s">
        <v>317</v>
      </c>
      <c r="C762" s="150"/>
      <c r="D762" s="491"/>
      <c r="E762" s="150" t="s">
        <v>247</v>
      </c>
      <c r="F762" s="491"/>
      <c r="G762" s="207"/>
      <c r="H762" s="150" t="s">
        <v>248</v>
      </c>
      <c r="I762" s="150"/>
    </row>
    <row r="763" spans="1:10" s="149" customFormat="1" x14ac:dyDescent="0.25">
      <c r="A763" s="145"/>
      <c r="B763" s="167"/>
      <c r="C763" s="150"/>
      <c r="D763" s="522" t="s">
        <v>1075</v>
      </c>
      <c r="E763" s="649"/>
      <c r="F763" s="649"/>
      <c r="G763" s="649"/>
      <c r="H763" s="649"/>
      <c r="I763" s="649"/>
      <c r="J763" s="427"/>
    </row>
    <row r="766" spans="1:10" x14ac:dyDescent="0.25">
      <c r="A766" s="178" t="s">
        <v>48</v>
      </c>
      <c r="B766" s="178" t="s">
        <v>322</v>
      </c>
    </row>
    <row r="767" spans="1:10" ht="9" customHeight="1" x14ac:dyDescent="0.25"/>
    <row r="768" spans="1:10" x14ac:dyDescent="0.25">
      <c r="B768" s="171" t="s">
        <v>1086</v>
      </c>
    </row>
    <row r="769" spans="1:10" ht="6" customHeight="1" thickBot="1" x14ac:dyDescent="0.3"/>
    <row r="770" spans="1:10" ht="16.5" thickBot="1" x14ac:dyDescent="0.3">
      <c r="B770" s="171" t="s">
        <v>323</v>
      </c>
      <c r="E770" s="491"/>
      <c r="F770" s="150" t="s">
        <v>1087</v>
      </c>
      <c r="G770" s="150"/>
      <c r="H770" s="534"/>
      <c r="I770" s="532"/>
    </row>
    <row r="771" spans="1:10" ht="16.5" thickBot="1" x14ac:dyDescent="0.3">
      <c r="B771" s="171" t="s">
        <v>324</v>
      </c>
      <c r="E771" s="491"/>
      <c r="F771" s="150" t="s">
        <v>1087</v>
      </c>
      <c r="G771" s="150"/>
      <c r="H771" s="534"/>
      <c r="I771" s="532"/>
    </row>
    <row r="772" spans="1:10" ht="45" customHeight="1" x14ac:dyDescent="0.25">
      <c r="B772" s="646" t="s">
        <v>1166</v>
      </c>
      <c r="C772" s="646"/>
      <c r="D772" s="646"/>
      <c r="E772" s="646"/>
      <c r="F772" s="646"/>
      <c r="G772" s="646"/>
      <c r="H772" s="646"/>
      <c r="I772" s="646"/>
      <c r="J772" s="646"/>
    </row>
    <row r="773" spans="1:10" ht="12" customHeight="1" x14ac:dyDescent="0.25"/>
    <row r="774" spans="1:10" x14ac:dyDescent="0.25">
      <c r="A774" s="154" t="s">
        <v>335</v>
      </c>
      <c r="C774" s="154" t="s">
        <v>326</v>
      </c>
    </row>
    <row r="775" spans="1:10" ht="6.75" customHeight="1" x14ac:dyDescent="0.25"/>
    <row r="776" spans="1:10" ht="78" customHeight="1" x14ac:dyDescent="0.25">
      <c r="B776" s="658" t="s">
        <v>1134</v>
      </c>
      <c r="C776" s="658"/>
      <c r="D776" s="658"/>
      <c r="E776" s="658"/>
      <c r="F776" s="658"/>
      <c r="G776" s="658"/>
      <c r="H776" s="658"/>
      <c r="I776" s="658"/>
    </row>
    <row r="777" spans="1:10" ht="9" customHeight="1" x14ac:dyDescent="0.25"/>
    <row r="778" spans="1:10" x14ac:dyDescent="0.25">
      <c r="A778" s="178" t="s">
        <v>893</v>
      </c>
      <c r="B778" s="178" t="s">
        <v>327</v>
      </c>
    </row>
    <row r="779" spans="1:10" ht="6" customHeight="1" x14ac:dyDescent="0.25"/>
    <row r="780" spans="1:10" ht="97.5" customHeight="1" x14ac:dyDescent="0.25">
      <c r="B780" s="658" t="s">
        <v>1135</v>
      </c>
      <c r="C780" s="658"/>
      <c r="D780" s="658"/>
      <c r="E780" s="658"/>
      <c r="F780" s="658"/>
      <c r="G780" s="658"/>
      <c r="H780" s="658"/>
      <c r="I780" s="658"/>
    </row>
    <row r="781" spans="1:10" ht="18" customHeight="1" x14ac:dyDescent="0.25">
      <c r="B781" s="830" t="s">
        <v>1089</v>
      </c>
      <c r="C781" s="830"/>
      <c r="D781" s="830"/>
      <c r="E781" s="518"/>
      <c r="F781" s="518"/>
      <c r="G781" s="518"/>
      <c r="H781" s="518"/>
      <c r="I781" s="518"/>
    </row>
    <row r="782" spans="1:10" ht="54.75" customHeight="1" x14ac:dyDescent="0.25">
      <c r="B782" s="658" t="s">
        <v>1130</v>
      </c>
      <c r="C782" s="658"/>
      <c r="D782" s="658"/>
      <c r="E782" s="658"/>
      <c r="F782" s="658"/>
      <c r="G782" s="658"/>
      <c r="H782" s="658"/>
      <c r="I782" s="658"/>
    </row>
    <row r="783" spans="1:10" ht="15" customHeight="1" x14ac:dyDescent="0.25">
      <c r="B783" s="831" t="s">
        <v>1088</v>
      </c>
      <c r="C783" s="831"/>
      <c r="D783" s="831"/>
      <c r="E783" s="831"/>
      <c r="F783" s="518"/>
      <c r="G783" s="518"/>
      <c r="H783" s="518"/>
      <c r="I783" s="518"/>
    </row>
    <row r="784" spans="1:10" ht="34.5" customHeight="1" x14ac:dyDescent="0.25">
      <c r="B784" s="658" t="s">
        <v>1093</v>
      </c>
      <c r="C784" s="658"/>
      <c r="D784" s="658"/>
      <c r="E784" s="658"/>
      <c r="F784" s="658"/>
      <c r="G784" s="658"/>
      <c r="H784" s="658"/>
      <c r="I784" s="658"/>
    </row>
    <row r="785" spans="1:9" ht="10.5" customHeight="1" x14ac:dyDescent="0.25"/>
    <row r="786" spans="1:9" x14ac:dyDescent="0.25">
      <c r="A786" s="178" t="s">
        <v>901</v>
      </c>
      <c r="B786" s="178" t="s">
        <v>328</v>
      </c>
    </row>
    <row r="787" spans="1:9" ht="6.75" customHeight="1" x14ac:dyDescent="0.25"/>
    <row r="788" spans="1:9" x14ac:dyDescent="0.25">
      <c r="B788" s="199" t="s">
        <v>329</v>
      </c>
    </row>
    <row r="789" spans="1:9" x14ac:dyDescent="0.25">
      <c r="B789" s="171" t="s">
        <v>330</v>
      </c>
      <c r="C789" s="171"/>
      <c r="D789" s="171"/>
      <c r="E789" s="171"/>
      <c r="F789" s="671"/>
      <c r="G789" s="672"/>
      <c r="H789" s="171"/>
    </row>
    <row r="790" spans="1:9" x14ac:dyDescent="0.25">
      <c r="B790" s="171" t="s">
        <v>331</v>
      </c>
      <c r="C790" s="171"/>
      <c r="D790" s="171"/>
      <c r="E790" s="171"/>
      <c r="F790" s="669"/>
      <c r="G790" s="670"/>
      <c r="H790" s="171"/>
    </row>
    <row r="791" spans="1:9" x14ac:dyDescent="0.25">
      <c r="B791" s="171" t="s">
        <v>332</v>
      </c>
      <c r="C791" s="171"/>
      <c r="D791" s="171"/>
      <c r="E791" s="171"/>
      <c r="F791" s="669"/>
      <c r="G791" s="670"/>
      <c r="H791" s="171"/>
    </row>
    <row r="792" spans="1:9" x14ac:dyDescent="0.25">
      <c r="B792" s="171" t="s">
        <v>333</v>
      </c>
      <c r="C792" s="171"/>
      <c r="D792" s="171"/>
      <c r="E792" s="171"/>
      <c r="F792" s="702">
        <v>0</v>
      </c>
      <c r="G792" s="703"/>
      <c r="H792" s="358"/>
    </row>
    <row r="794" spans="1:9" x14ac:dyDescent="0.25">
      <c r="A794" s="178" t="s">
        <v>48</v>
      </c>
      <c r="B794" s="178" t="s">
        <v>334</v>
      </c>
    </row>
    <row r="795" spans="1:9" ht="81" customHeight="1" x14ac:dyDescent="0.25">
      <c r="A795" s="178"/>
      <c r="B795" s="658" t="s">
        <v>1103</v>
      </c>
      <c r="C795" s="658"/>
      <c r="D795" s="658"/>
      <c r="E795" s="658"/>
      <c r="F795" s="658"/>
      <c r="G795" s="658"/>
      <c r="H795" s="658"/>
      <c r="I795" s="658"/>
    </row>
    <row r="796" spans="1:9" ht="81" customHeight="1" x14ac:dyDescent="0.25">
      <c r="A796" s="178"/>
      <c r="B796" s="658" t="s">
        <v>1104</v>
      </c>
      <c r="C796" s="658"/>
      <c r="D796" s="658"/>
      <c r="E796" s="658"/>
      <c r="F796" s="658"/>
      <c r="G796" s="658"/>
      <c r="H796" s="658"/>
      <c r="I796" s="658"/>
    </row>
    <row r="797" spans="1:9" ht="65.25" customHeight="1" x14ac:dyDescent="0.25">
      <c r="B797" s="658" t="s">
        <v>1091</v>
      </c>
      <c r="C797" s="658"/>
      <c r="D797" s="658"/>
      <c r="E797" s="658"/>
      <c r="F797" s="658"/>
      <c r="G797" s="658"/>
      <c r="H797" s="658"/>
      <c r="I797" s="658"/>
    </row>
    <row r="798" spans="1:9" ht="47.25" customHeight="1" x14ac:dyDescent="0.25">
      <c r="B798" s="658" t="s">
        <v>1092</v>
      </c>
      <c r="C798" s="658"/>
      <c r="D798" s="658"/>
      <c r="E798" s="658"/>
      <c r="F798" s="658"/>
      <c r="G798" s="658"/>
      <c r="H798" s="658"/>
      <c r="I798" s="658"/>
    </row>
    <row r="799" spans="1:9" ht="15" customHeight="1" x14ac:dyDescent="0.25">
      <c r="B799" s="826" t="s">
        <v>1179</v>
      </c>
      <c r="C799" s="760"/>
      <c r="D799" s="760"/>
      <c r="E799" s="760"/>
      <c r="F799" s="760"/>
      <c r="G799" s="760"/>
      <c r="H799" s="760"/>
      <c r="I799" s="760"/>
    </row>
    <row r="800" spans="1:9" ht="9.75" customHeight="1" x14ac:dyDescent="0.25"/>
    <row r="801" spans="1:9" x14ac:dyDescent="0.25">
      <c r="A801" s="154" t="s">
        <v>362</v>
      </c>
      <c r="C801" s="154" t="s">
        <v>336</v>
      </c>
    </row>
    <row r="802" spans="1:9" ht="8.25" customHeight="1" x14ac:dyDescent="0.25"/>
    <row r="803" spans="1:9" x14ac:dyDescent="0.25">
      <c r="A803" s="178" t="s">
        <v>893</v>
      </c>
      <c r="B803" s="178" t="s">
        <v>337</v>
      </c>
      <c r="E803" s="151" t="s">
        <v>338</v>
      </c>
    </row>
    <row r="804" spans="1:9" ht="7.5" customHeight="1" x14ac:dyDescent="0.25"/>
    <row r="805" spans="1:9" ht="16.5" thickBot="1" x14ac:dyDescent="0.3">
      <c r="A805" s="210" t="s">
        <v>339</v>
      </c>
      <c r="B805" s="210"/>
      <c r="C805" s="210"/>
      <c r="D805" s="497" t="s">
        <v>340</v>
      </c>
      <c r="E805" s="497" t="s">
        <v>341</v>
      </c>
      <c r="F805" s="653" t="s">
        <v>342</v>
      </c>
      <c r="G805" s="654"/>
      <c r="H805" s="693"/>
      <c r="I805" s="203" t="s">
        <v>343</v>
      </c>
    </row>
    <row r="806" spans="1:9" ht="16.5" thickBot="1" x14ac:dyDescent="0.3">
      <c r="A806" s="685" t="s">
        <v>344</v>
      </c>
      <c r="B806" s="685"/>
      <c r="C806" s="692"/>
      <c r="D806" s="491"/>
      <c r="E806" s="491"/>
      <c r="F806" s="689"/>
      <c r="G806" s="689"/>
      <c r="H806" s="690"/>
      <c r="I806" s="202"/>
    </row>
    <row r="807" spans="1:9" ht="16.5" thickBot="1" x14ac:dyDescent="0.3">
      <c r="A807" s="685" t="s">
        <v>1090</v>
      </c>
      <c r="B807" s="685"/>
      <c r="C807" s="692"/>
      <c r="D807" s="491"/>
      <c r="E807" s="491"/>
      <c r="F807" s="689"/>
      <c r="G807" s="689"/>
      <c r="H807" s="690"/>
      <c r="I807" s="202"/>
    </row>
    <row r="808" spans="1:9" ht="16.5" thickBot="1" x14ac:dyDescent="0.3">
      <c r="A808" s="685" t="s">
        <v>345</v>
      </c>
      <c r="B808" s="685"/>
      <c r="C808" s="692"/>
      <c r="D808" s="491"/>
      <c r="E808" s="491"/>
      <c r="F808" s="689"/>
      <c r="G808" s="689"/>
      <c r="H808" s="690"/>
      <c r="I808" s="202"/>
    </row>
    <row r="809" spans="1:9" ht="16.5" thickBot="1" x14ac:dyDescent="0.3">
      <c r="A809" s="685" t="s">
        <v>346</v>
      </c>
      <c r="B809" s="685"/>
      <c r="C809" s="692"/>
      <c r="D809" s="491"/>
      <c r="E809" s="491"/>
      <c r="F809" s="689"/>
      <c r="G809" s="689"/>
      <c r="H809" s="690"/>
      <c r="I809" s="202"/>
    </row>
    <row r="810" spans="1:9" ht="16.5" thickBot="1" x14ac:dyDescent="0.3">
      <c r="A810" s="685" t="s">
        <v>347</v>
      </c>
      <c r="B810" s="685"/>
      <c r="C810" s="692"/>
      <c r="D810" s="491"/>
      <c r="E810" s="491"/>
      <c r="F810" s="689"/>
      <c r="G810" s="689"/>
      <c r="H810" s="690"/>
      <c r="I810" s="202"/>
    </row>
    <row r="811" spans="1:9" ht="16.5" thickBot="1" x14ac:dyDescent="0.3">
      <c r="A811" s="824" t="s">
        <v>348</v>
      </c>
      <c r="B811" s="824"/>
      <c r="C811" s="825"/>
      <c r="D811" s="491"/>
      <c r="E811" s="491"/>
      <c r="F811" s="691"/>
      <c r="G811" s="689"/>
      <c r="H811" s="690"/>
      <c r="I811" s="202"/>
    </row>
    <row r="812" spans="1:9" ht="16.5" thickBot="1" x14ac:dyDescent="0.3">
      <c r="A812" s="638" t="s">
        <v>47</v>
      </c>
      <c r="B812" s="554"/>
      <c r="C812" s="554"/>
      <c r="D812" s="491"/>
      <c r="E812" s="491"/>
      <c r="F812" s="636"/>
      <c r="G812" s="636"/>
      <c r="H812" s="637"/>
      <c r="I812" s="202"/>
    </row>
    <row r="813" spans="1:9" ht="16.5" thickBot="1" x14ac:dyDescent="0.3">
      <c r="A813" s="825" t="s">
        <v>47</v>
      </c>
      <c r="B813" s="827"/>
      <c r="C813" s="828"/>
      <c r="D813" s="491"/>
      <c r="E813" s="491"/>
      <c r="F813" s="636"/>
      <c r="G813" s="636"/>
      <c r="H813" s="637"/>
      <c r="I813" s="202"/>
    </row>
    <row r="814" spans="1:9" ht="16.5" thickBot="1" x14ac:dyDescent="0.3">
      <c r="A814" s="825" t="s">
        <v>47</v>
      </c>
      <c r="B814" s="827"/>
      <c r="C814" s="828"/>
      <c r="D814" s="491"/>
      <c r="E814" s="491"/>
      <c r="F814" s="636"/>
      <c r="G814" s="636"/>
      <c r="H814" s="637"/>
      <c r="I814" s="202"/>
    </row>
    <row r="815" spans="1:9" ht="16.5" thickBot="1" x14ac:dyDescent="0.3">
      <c r="A815" s="553" t="s">
        <v>47</v>
      </c>
      <c r="B815" s="554"/>
      <c r="C815" s="554"/>
      <c r="D815" s="491"/>
      <c r="E815" s="491"/>
      <c r="F815" s="484"/>
      <c r="G815" s="484"/>
      <c r="H815" s="485"/>
      <c r="I815" s="202"/>
    </row>
    <row r="816" spans="1:9" ht="16.5" thickBot="1" x14ac:dyDescent="0.3">
      <c r="A816" s="825" t="s">
        <v>47</v>
      </c>
      <c r="B816" s="827"/>
      <c r="C816" s="828"/>
      <c r="D816" s="491"/>
      <c r="E816" s="491"/>
      <c r="F816" s="484"/>
      <c r="G816" s="484"/>
      <c r="H816" s="485"/>
      <c r="I816" s="202"/>
    </row>
    <row r="817" spans="1:9" ht="8.25" customHeight="1" x14ac:dyDescent="0.25">
      <c r="A817" s="211"/>
      <c r="B817" s="211"/>
      <c r="C817" s="211"/>
      <c r="D817" s="207"/>
      <c r="E817" s="207"/>
      <c r="F817" s="142"/>
      <c r="G817" s="142"/>
      <c r="H817" s="142"/>
      <c r="I817" s="207"/>
    </row>
    <row r="818" spans="1:9" x14ac:dyDescent="0.25">
      <c r="A818" s="178" t="s">
        <v>901</v>
      </c>
      <c r="B818" s="178" t="s">
        <v>349</v>
      </c>
    </row>
    <row r="819" spans="1:9" ht="9.75" customHeight="1" x14ac:dyDescent="0.25"/>
    <row r="820" spans="1:9" x14ac:dyDescent="0.25">
      <c r="B820" s="166" t="s">
        <v>350</v>
      </c>
    </row>
    <row r="821" spans="1:9" x14ac:dyDescent="0.25">
      <c r="A821" s="150"/>
      <c r="B821" s="266">
        <v>0</v>
      </c>
      <c r="C821" s="150" t="s">
        <v>70</v>
      </c>
      <c r="D821" s="168" t="s">
        <v>351</v>
      </c>
      <c r="E821" s="150"/>
      <c r="F821" s="659"/>
      <c r="G821" s="659"/>
      <c r="H821" s="659"/>
      <c r="I821" s="659"/>
    </row>
    <row r="822" spans="1:9" x14ac:dyDescent="0.25">
      <c r="A822" s="150"/>
      <c r="B822" s="150" t="s">
        <v>352</v>
      </c>
      <c r="C822" s="150"/>
      <c r="D822" s="688">
        <v>0</v>
      </c>
      <c r="E822" s="688"/>
      <c r="F822" s="150"/>
      <c r="G822" s="150"/>
      <c r="H822" s="167" t="s">
        <v>353</v>
      </c>
      <c r="I822" s="177"/>
    </row>
    <row r="823" spans="1:9" x14ac:dyDescent="0.25">
      <c r="A823" s="150"/>
      <c r="B823" s="150" t="s">
        <v>354</v>
      </c>
      <c r="C823" s="150"/>
      <c r="D823" s="688">
        <v>0</v>
      </c>
      <c r="E823" s="688"/>
      <c r="F823" s="150"/>
      <c r="G823" s="150"/>
      <c r="H823" s="150"/>
      <c r="I823" s="150"/>
    </row>
    <row r="824" spans="1:9" x14ac:dyDescent="0.25">
      <c r="A824" s="150"/>
      <c r="B824" s="150" t="s">
        <v>355</v>
      </c>
      <c r="C824" s="150"/>
      <c r="D824" s="266"/>
      <c r="E824" s="150"/>
      <c r="F824" s="150" t="s">
        <v>356</v>
      </c>
      <c r="G824" s="150"/>
      <c r="H824" s="266"/>
      <c r="I824" s="150"/>
    </row>
    <row r="825" spans="1:9" ht="10.5" customHeight="1" x14ac:dyDescent="0.25"/>
    <row r="826" spans="1:9" x14ac:dyDescent="0.25">
      <c r="A826" s="178" t="s">
        <v>48</v>
      </c>
      <c r="B826" s="178" t="s">
        <v>357</v>
      </c>
      <c r="E826" s="151" t="s">
        <v>358</v>
      </c>
    </row>
    <row r="827" spans="1:9" ht="9" customHeight="1" x14ac:dyDescent="0.25"/>
    <row r="828" spans="1:9" x14ac:dyDescent="0.25">
      <c r="B828" s="166" t="s">
        <v>359</v>
      </c>
    </row>
    <row r="829" spans="1:9" ht="6.95" customHeight="1" x14ac:dyDescent="0.25"/>
    <row r="830" spans="1:9" x14ac:dyDescent="0.25">
      <c r="A830" s="150"/>
      <c r="B830" s="150" t="s">
        <v>360</v>
      </c>
      <c r="C830" s="150"/>
      <c r="D830" s="688">
        <v>0</v>
      </c>
      <c r="E830" s="688"/>
      <c r="F830" s="150"/>
      <c r="G830" s="150"/>
      <c r="H830" s="150"/>
      <c r="I830" s="150"/>
    </row>
    <row r="831" spans="1:9" ht="16.5" thickBot="1" x14ac:dyDescent="0.3">
      <c r="A831" s="150"/>
      <c r="B831" s="659"/>
      <c r="C831" s="659"/>
      <c r="D831" s="688">
        <v>0</v>
      </c>
      <c r="E831" s="688"/>
      <c r="F831" s="150"/>
      <c r="G831" s="150"/>
      <c r="H831" s="150"/>
      <c r="I831" s="150"/>
    </row>
    <row r="832" spans="1:9" ht="16.5" thickBot="1" x14ac:dyDescent="0.3">
      <c r="B832" s="171" t="s">
        <v>361</v>
      </c>
      <c r="E832" s="491"/>
      <c r="F832" s="150" t="s">
        <v>1071</v>
      </c>
      <c r="G832" s="150"/>
      <c r="H832" s="534" t="s">
        <v>356</v>
      </c>
      <c r="I832" s="504"/>
    </row>
    <row r="833" spans="1:10" ht="6.95" customHeight="1" x14ac:dyDescent="0.25"/>
    <row r="834" spans="1:10" x14ac:dyDescent="0.25">
      <c r="A834" s="154" t="s">
        <v>364</v>
      </c>
      <c r="C834" s="154" t="s">
        <v>363</v>
      </c>
    </row>
    <row r="835" spans="1:10" ht="6.75" customHeight="1" x14ac:dyDescent="0.25"/>
    <row r="836" spans="1:10" ht="63.75" customHeight="1" x14ac:dyDescent="0.2">
      <c r="B836" s="658" t="s">
        <v>1101</v>
      </c>
      <c r="C836" s="658"/>
      <c r="D836" s="658"/>
      <c r="E836" s="658"/>
      <c r="F836" s="658"/>
      <c r="G836" s="658"/>
      <c r="H836" s="658"/>
      <c r="I836" s="658"/>
      <c r="J836" s="658"/>
    </row>
    <row r="837" spans="1:10" ht="18" customHeight="1" x14ac:dyDescent="0.25">
      <c r="A837" s="154" t="s">
        <v>366</v>
      </c>
      <c r="C837" s="154" t="s">
        <v>365</v>
      </c>
    </row>
    <row r="838" spans="1:10" ht="7.5" customHeight="1" x14ac:dyDescent="0.25"/>
    <row r="839" spans="1:10" ht="48.75" customHeight="1" x14ac:dyDescent="0.2">
      <c r="B839" s="658" t="s">
        <v>231</v>
      </c>
      <c r="C839" s="658"/>
      <c r="D839" s="658"/>
      <c r="E839" s="658"/>
      <c r="F839" s="658"/>
      <c r="G839" s="658"/>
      <c r="H839" s="658"/>
      <c r="I839" s="658"/>
      <c r="J839" s="658"/>
    </row>
    <row r="840" spans="1:10" x14ac:dyDescent="0.25">
      <c r="A840" s="154" t="s">
        <v>93</v>
      </c>
      <c r="C840" s="154" t="s">
        <v>367</v>
      </c>
    </row>
    <row r="841" spans="1:10" ht="7.5" customHeight="1" x14ac:dyDescent="0.25"/>
    <row r="842" spans="1:10" ht="49.5" customHeight="1" x14ac:dyDescent="0.2">
      <c r="B842" s="658" t="s">
        <v>928</v>
      </c>
      <c r="C842" s="658"/>
      <c r="D842" s="658"/>
      <c r="E842" s="658"/>
      <c r="F842" s="658"/>
      <c r="G842" s="658"/>
      <c r="H842" s="658"/>
      <c r="I842" s="658"/>
      <c r="J842" s="658"/>
    </row>
    <row r="843" spans="1:10" x14ac:dyDescent="0.25">
      <c r="A843" s="154" t="s">
        <v>94</v>
      </c>
      <c r="C843" s="154" t="s">
        <v>95</v>
      </c>
    </row>
    <row r="844" spans="1:10" ht="6.75" customHeight="1" x14ac:dyDescent="0.25"/>
    <row r="845" spans="1:10" ht="77.25" customHeight="1" x14ac:dyDescent="0.2">
      <c r="B845" s="658" t="s">
        <v>1100</v>
      </c>
      <c r="C845" s="658"/>
      <c r="D845" s="658"/>
      <c r="E845" s="658"/>
      <c r="F845" s="658"/>
      <c r="G845" s="658"/>
      <c r="H845" s="658"/>
      <c r="I845" s="658"/>
      <c r="J845" s="658"/>
    </row>
    <row r="846" spans="1:10" ht="48" customHeight="1" thickBot="1" x14ac:dyDescent="0.25">
      <c r="B846" s="658" t="s">
        <v>929</v>
      </c>
      <c r="C846" s="658"/>
      <c r="D846" s="658"/>
      <c r="E846" s="658"/>
      <c r="F846" s="658"/>
      <c r="G846" s="658"/>
      <c r="H846" s="658"/>
      <c r="I846" s="658"/>
      <c r="J846" s="658"/>
    </row>
    <row r="847" spans="1:10" ht="16.5" thickBot="1" x14ac:dyDescent="0.3">
      <c r="B847" s="491"/>
      <c r="C847" s="150" t="s">
        <v>247</v>
      </c>
      <c r="D847" s="491"/>
      <c r="E847" s="150" t="s">
        <v>248</v>
      </c>
    </row>
    <row r="848" spans="1:10" ht="8.25" customHeight="1" thickBot="1" x14ac:dyDescent="0.3"/>
    <row r="849" spans="2:10" ht="15" customHeight="1" thickBot="1" x14ac:dyDescent="0.3">
      <c r="B849" s="491"/>
      <c r="C849" s="814" t="s">
        <v>1077</v>
      </c>
      <c r="D849" s="701"/>
      <c r="E849" s="701"/>
      <c r="F849" s="701"/>
      <c r="G849" s="815" t="s">
        <v>1102</v>
      </c>
      <c r="H849" s="816"/>
      <c r="I849" s="816"/>
      <c r="J849" s="817"/>
    </row>
    <row r="850" spans="2:10" ht="15" customHeight="1" thickBot="1" x14ac:dyDescent="0.3">
      <c r="B850" s="491"/>
      <c r="C850" s="150" t="s">
        <v>930</v>
      </c>
      <c r="G850" s="818"/>
      <c r="H850" s="819"/>
      <c r="I850" s="819"/>
      <c r="J850" s="820"/>
    </row>
    <row r="851" spans="2:10" ht="15" customHeight="1" thickBot="1" x14ac:dyDescent="0.3">
      <c r="B851" s="491"/>
      <c r="C851" s="150" t="s">
        <v>96</v>
      </c>
      <c r="G851" s="821"/>
      <c r="H851" s="822"/>
      <c r="I851" s="822"/>
      <c r="J851" s="823"/>
    </row>
    <row r="852" spans="2:10" ht="15" customHeight="1" thickBot="1" x14ac:dyDescent="0.3">
      <c r="B852" s="491"/>
      <c r="C852" s="659"/>
      <c r="D852" s="659"/>
      <c r="E852" s="659"/>
      <c r="F852" s="659"/>
      <c r="G852" s="186"/>
    </row>
    <row r="853" spans="2:10" ht="15" customHeight="1" thickBot="1" x14ac:dyDescent="0.3">
      <c r="B853" s="491"/>
      <c r="C853" s="659"/>
      <c r="D853" s="659"/>
      <c r="E853" s="659"/>
      <c r="F853" s="659"/>
      <c r="G853" s="186"/>
    </row>
    <row r="854" spans="2:10" ht="15" customHeight="1" thickBot="1" x14ac:dyDescent="0.3">
      <c r="B854" s="491"/>
      <c r="C854" s="659"/>
      <c r="D854" s="659"/>
      <c r="E854" s="659"/>
      <c r="F854" s="659"/>
      <c r="G854" s="186"/>
    </row>
    <row r="855" spans="2:10" ht="11.25" customHeight="1" x14ac:dyDescent="0.25"/>
    <row r="856" spans="2:10" ht="122.25" customHeight="1" x14ac:dyDescent="0.2">
      <c r="B856" s="658" t="s">
        <v>230</v>
      </c>
      <c r="C856" s="658"/>
      <c r="D856" s="658"/>
      <c r="E856" s="658"/>
      <c r="F856" s="658"/>
      <c r="G856" s="658"/>
      <c r="H856" s="658"/>
      <c r="I856" s="658"/>
      <c r="J856" s="658"/>
    </row>
    <row r="857" spans="2:10" ht="8.25" customHeight="1" x14ac:dyDescent="0.25"/>
  </sheetData>
  <sheetProtection algorithmName="SHA-512" hashValue="3IBo3a/Qztsr/LyL+c0MFV/W5pgQn/l2ANqB0S1dyAPsUZNAakQ6a2W3etk2R8OHSR4inf5TJdkesDygZQxG1Q==" saltValue="t0+YeJZrWinUcGeKaeK9DA==" spinCount="100000" sheet="1" objects="1" scenarios="1"/>
  <mergeCells count="462">
    <mergeCell ref="E709:I709"/>
    <mergeCell ref="D711:I711"/>
    <mergeCell ref="D712:I712"/>
    <mergeCell ref="D713:I713"/>
    <mergeCell ref="D714:I714"/>
    <mergeCell ref="D715:I715"/>
    <mergeCell ref="D716:I716"/>
    <mergeCell ref="E718:I718"/>
    <mergeCell ref="A814:C814"/>
    <mergeCell ref="A813:C813"/>
    <mergeCell ref="D697:I697"/>
    <mergeCell ref="D698:I698"/>
    <mergeCell ref="E700:I700"/>
    <mergeCell ref="D702:I702"/>
    <mergeCell ref="D703:I703"/>
    <mergeCell ref="D704:I704"/>
    <mergeCell ref="D705:I705"/>
    <mergeCell ref="D706:I706"/>
    <mergeCell ref="D707:I707"/>
    <mergeCell ref="D686:I686"/>
    <mergeCell ref="D687:I687"/>
    <mergeCell ref="D688:I688"/>
    <mergeCell ref="D689:I689"/>
    <mergeCell ref="E691:I691"/>
    <mergeCell ref="D693:I693"/>
    <mergeCell ref="D694:I694"/>
    <mergeCell ref="D695:I695"/>
    <mergeCell ref="D696:I696"/>
    <mergeCell ref="D675:I675"/>
    <mergeCell ref="D676:I676"/>
    <mergeCell ref="D677:I677"/>
    <mergeCell ref="D678:I678"/>
    <mergeCell ref="D679:I679"/>
    <mergeCell ref="D680:I680"/>
    <mergeCell ref="E682:I682"/>
    <mergeCell ref="D684:I684"/>
    <mergeCell ref="D685:I685"/>
    <mergeCell ref="E635:I635"/>
    <mergeCell ref="A659:B659"/>
    <mergeCell ref="A652:B652"/>
    <mergeCell ref="F652:H652"/>
    <mergeCell ref="A653:B653"/>
    <mergeCell ref="F653:H653"/>
    <mergeCell ref="A654:B654"/>
    <mergeCell ref="F654:H654"/>
    <mergeCell ref="A655:B655"/>
    <mergeCell ref="F655:H655"/>
    <mergeCell ref="D614:I614"/>
    <mergeCell ref="D615:I615"/>
    <mergeCell ref="E617:I617"/>
    <mergeCell ref="D628:I628"/>
    <mergeCell ref="D629:I629"/>
    <mergeCell ref="D630:I630"/>
    <mergeCell ref="D631:I631"/>
    <mergeCell ref="D632:I632"/>
    <mergeCell ref="D633:I633"/>
    <mergeCell ref="A550:B550"/>
    <mergeCell ref="F547:H547"/>
    <mergeCell ref="F548:H548"/>
    <mergeCell ref="F549:H549"/>
    <mergeCell ref="D601:I601"/>
    <mergeCell ref="D602:I602"/>
    <mergeCell ref="D603:I603"/>
    <mergeCell ref="D604:I604"/>
    <mergeCell ref="D605:I605"/>
    <mergeCell ref="H481:I481"/>
    <mergeCell ref="H476:I476"/>
    <mergeCell ref="H471:I471"/>
    <mergeCell ref="H466:I466"/>
    <mergeCell ref="H461:I461"/>
    <mergeCell ref="A546:B546"/>
    <mergeCell ref="A547:B547"/>
    <mergeCell ref="A548:B548"/>
    <mergeCell ref="A549:B549"/>
    <mergeCell ref="B845:J845"/>
    <mergeCell ref="B846:J846"/>
    <mergeCell ref="A806:C806"/>
    <mergeCell ref="F806:H806"/>
    <mergeCell ref="B797:I797"/>
    <mergeCell ref="F808:H808"/>
    <mergeCell ref="C852:F852"/>
    <mergeCell ref="B831:C831"/>
    <mergeCell ref="C365:D365"/>
    <mergeCell ref="H365:I365"/>
    <mergeCell ref="F546:H546"/>
    <mergeCell ref="F550:H550"/>
    <mergeCell ref="D752:I752"/>
    <mergeCell ref="D739:I739"/>
    <mergeCell ref="B782:I782"/>
    <mergeCell ref="B781:D781"/>
    <mergeCell ref="B784:I784"/>
    <mergeCell ref="B783:E783"/>
    <mergeCell ref="D731:I731"/>
    <mergeCell ref="D732:I732"/>
    <mergeCell ref="D733:I733"/>
    <mergeCell ref="D742:I742"/>
    <mergeCell ref="D748:I748"/>
    <mergeCell ref="D721:I721"/>
    <mergeCell ref="D570:I570"/>
    <mergeCell ref="D574:I574"/>
    <mergeCell ref="D575:I575"/>
    <mergeCell ref="D565:I565"/>
    <mergeCell ref="D566:I566"/>
    <mergeCell ref="D567:I567"/>
    <mergeCell ref="D568:I568"/>
    <mergeCell ref="E572:I572"/>
    <mergeCell ref="B856:J856"/>
    <mergeCell ref="B836:J836"/>
    <mergeCell ref="C849:F849"/>
    <mergeCell ref="G849:J851"/>
    <mergeCell ref="B796:I796"/>
    <mergeCell ref="B798:I798"/>
    <mergeCell ref="F809:H809"/>
    <mergeCell ref="A811:C811"/>
    <mergeCell ref="A808:C808"/>
    <mergeCell ref="A809:C809"/>
    <mergeCell ref="B799:I799"/>
    <mergeCell ref="A816:C816"/>
    <mergeCell ref="A807:C807"/>
    <mergeCell ref="F807:H807"/>
    <mergeCell ref="C854:F854"/>
    <mergeCell ref="C853:F853"/>
    <mergeCell ref="D561:I561"/>
    <mergeCell ref="D562:I562"/>
    <mergeCell ref="B555:I555"/>
    <mergeCell ref="D557:I557"/>
    <mergeCell ref="D558:I558"/>
    <mergeCell ref="D569:I569"/>
    <mergeCell ref="D559:I559"/>
    <mergeCell ref="D560:I560"/>
    <mergeCell ref="E564:I564"/>
    <mergeCell ref="E44:I44"/>
    <mergeCell ref="E45:I45"/>
    <mergeCell ref="E590:I590"/>
    <mergeCell ref="D639:I639"/>
    <mergeCell ref="G78:H78"/>
    <mergeCell ref="G77:H77"/>
    <mergeCell ref="G76:H76"/>
    <mergeCell ref="H146:I146"/>
    <mergeCell ref="B132:I132"/>
    <mergeCell ref="A85:H85"/>
    <mergeCell ref="C305:I305"/>
    <mergeCell ref="C138:I138"/>
    <mergeCell ref="C139:I139"/>
    <mergeCell ref="F238:G238"/>
    <mergeCell ref="B237:I237"/>
    <mergeCell ref="C304:I304"/>
    <mergeCell ref="B152:I152"/>
    <mergeCell ref="C244:I245"/>
    <mergeCell ref="B169:I169"/>
    <mergeCell ref="C289:I289"/>
    <mergeCell ref="C288:I288"/>
    <mergeCell ref="C290:I290"/>
    <mergeCell ref="B192:F192"/>
    <mergeCell ref="E182:I183"/>
    <mergeCell ref="A14:I14"/>
    <mergeCell ref="A16:I16"/>
    <mergeCell ref="A18:I18"/>
    <mergeCell ref="E40:I40"/>
    <mergeCell ref="E41:I41"/>
    <mergeCell ref="E42:I42"/>
    <mergeCell ref="E43:I43"/>
    <mergeCell ref="E30:I30"/>
    <mergeCell ref="E31:I31"/>
    <mergeCell ref="E32:I32"/>
    <mergeCell ref="E33:I33"/>
    <mergeCell ref="E26:I26"/>
    <mergeCell ref="E27:I27"/>
    <mergeCell ref="E28:I28"/>
    <mergeCell ref="E29:I29"/>
    <mergeCell ref="B43:C43"/>
    <mergeCell ref="A111:I111"/>
    <mergeCell ref="A84:I84"/>
    <mergeCell ref="B129:I129"/>
    <mergeCell ref="C140:I140"/>
    <mergeCell ref="F62:G62"/>
    <mergeCell ref="G79:H79"/>
    <mergeCell ref="A116:E116"/>
    <mergeCell ref="A119:E119"/>
    <mergeCell ref="A1:J1"/>
    <mergeCell ref="A2:J2"/>
    <mergeCell ref="A9:J9"/>
    <mergeCell ref="A10:J10"/>
    <mergeCell ref="A4:J4"/>
    <mergeCell ref="A3:J3"/>
    <mergeCell ref="A5:J5"/>
    <mergeCell ref="A6:J6"/>
    <mergeCell ref="A7:J7"/>
    <mergeCell ref="A8:J8"/>
    <mergeCell ref="H113:I113"/>
    <mergeCell ref="E22:I22"/>
    <mergeCell ref="E23:I23"/>
    <mergeCell ref="E24:I24"/>
    <mergeCell ref="E25:I25"/>
    <mergeCell ref="A12:I12"/>
    <mergeCell ref="B160:I160"/>
    <mergeCell ref="B161:I161"/>
    <mergeCell ref="B164:I164"/>
    <mergeCell ref="B165:I165"/>
    <mergeCell ref="B172:I172"/>
    <mergeCell ref="B166:I166"/>
    <mergeCell ref="E178:I178"/>
    <mergeCell ref="E179:I179"/>
    <mergeCell ref="E46:I46"/>
    <mergeCell ref="H49:I49"/>
    <mergeCell ref="H50:I50"/>
    <mergeCell ref="B155:I155"/>
    <mergeCell ref="D66:I66"/>
    <mergeCell ref="B73:B74"/>
    <mergeCell ref="C73:C74"/>
    <mergeCell ref="D73:D74"/>
    <mergeCell ref="E73:E74"/>
    <mergeCell ref="F73:H74"/>
    <mergeCell ref="G75:H75"/>
    <mergeCell ref="A86:I86"/>
    <mergeCell ref="A110:I110"/>
    <mergeCell ref="B128:I128"/>
    <mergeCell ref="A122:I122"/>
    <mergeCell ref="B127:I127"/>
    <mergeCell ref="E180:I180"/>
    <mergeCell ref="E181:I181"/>
    <mergeCell ref="B190:F190"/>
    <mergeCell ref="B171:I171"/>
    <mergeCell ref="B175:I175"/>
    <mergeCell ref="G162:H162"/>
    <mergeCell ref="B187:I187"/>
    <mergeCell ref="D189:E189"/>
    <mergeCell ref="B216:I216"/>
    <mergeCell ref="E177:I177"/>
    <mergeCell ref="B168:I168"/>
    <mergeCell ref="B167:I167"/>
    <mergeCell ref="B170:I170"/>
    <mergeCell ref="B182:D184"/>
    <mergeCell ref="B218:I218"/>
    <mergeCell ref="B219:I219"/>
    <mergeCell ref="C221:I221"/>
    <mergeCell ref="B197:H197"/>
    <mergeCell ref="B201:I201"/>
    <mergeCell ref="B212:I212"/>
    <mergeCell ref="B214:I214"/>
    <mergeCell ref="B195:F195"/>
    <mergeCell ref="C222:I222"/>
    <mergeCell ref="C223:I223"/>
    <mergeCell ref="C224:I224"/>
    <mergeCell ref="C225:I225"/>
    <mergeCell ref="E254:I254"/>
    <mergeCell ref="E249:I249"/>
    <mergeCell ref="E250:I250"/>
    <mergeCell ref="E251:I251"/>
    <mergeCell ref="E252:I252"/>
    <mergeCell ref="F242:G242"/>
    <mergeCell ref="F239:G239"/>
    <mergeCell ref="F277:G277"/>
    <mergeCell ref="B274:I274"/>
    <mergeCell ref="B227:I227"/>
    <mergeCell ref="B262:I262"/>
    <mergeCell ref="E253:I253"/>
    <mergeCell ref="F240:G240"/>
    <mergeCell ref="F241:G241"/>
    <mergeCell ref="F260:H260"/>
    <mergeCell ref="D264:I264"/>
    <mergeCell ref="D277:E277"/>
    <mergeCell ref="D280:E280"/>
    <mergeCell ref="D281:E281"/>
    <mergeCell ref="D283:E283"/>
    <mergeCell ref="F280:G280"/>
    <mergeCell ref="A328:C328"/>
    <mergeCell ref="F278:G278"/>
    <mergeCell ref="F279:G279"/>
    <mergeCell ref="D279:E279"/>
    <mergeCell ref="F281:G281"/>
    <mergeCell ref="F283:G283"/>
    <mergeCell ref="C303:I303"/>
    <mergeCell ref="B314:I314"/>
    <mergeCell ref="B316:E316"/>
    <mergeCell ref="C310:I310"/>
    <mergeCell ref="B318:I318"/>
    <mergeCell ref="D296:I296"/>
    <mergeCell ref="C308:I308"/>
    <mergeCell ref="C309:I309"/>
    <mergeCell ref="B301:I301"/>
    <mergeCell ref="C312:I312"/>
    <mergeCell ref="C311:I311"/>
    <mergeCell ref="F326:I326"/>
    <mergeCell ref="C354:I354"/>
    <mergeCell ref="B324:I324"/>
    <mergeCell ref="A327:C327"/>
    <mergeCell ref="C353:I353"/>
    <mergeCell ref="A333:C333"/>
    <mergeCell ref="A330:C330"/>
    <mergeCell ref="A331:C331"/>
    <mergeCell ref="A334:C334"/>
    <mergeCell ref="A332:C332"/>
    <mergeCell ref="A336:C336"/>
    <mergeCell ref="A338:I338"/>
    <mergeCell ref="B359:I359"/>
    <mergeCell ref="B433:I433"/>
    <mergeCell ref="C382:I382"/>
    <mergeCell ref="C383:I383"/>
    <mergeCell ref="B386:I386"/>
    <mergeCell ref="B523:I523"/>
    <mergeCell ref="B410:I410"/>
    <mergeCell ref="B405:I405"/>
    <mergeCell ref="B404:I404"/>
    <mergeCell ref="B374:I374"/>
    <mergeCell ref="B431:I431"/>
    <mergeCell ref="H501:I501"/>
    <mergeCell ref="H506:I506"/>
    <mergeCell ref="C380:I380"/>
    <mergeCell ref="C381:I381"/>
    <mergeCell ref="B519:I519"/>
    <mergeCell ref="B378:I378"/>
    <mergeCell ref="B367:I367"/>
    <mergeCell ref="B373:I373"/>
    <mergeCell ref="B515:I518"/>
    <mergeCell ref="F427:I427"/>
    <mergeCell ref="H496:I496"/>
    <mergeCell ref="H491:I491"/>
    <mergeCell ref="H486:I486"/>
    <mergeCell ref="B795:I795"/>
    <mergeCell ref="A674:I674"/>
    <mergeCell ref="D720:I720"/>
    <mergeCell ref="D738:I738"/>
    <mergeCell ref="A657:B657"/>
    <mergeCell ref="A658:B658"/>
    <mergeCell ref="A660:B660"/>
    <mergeCell ref="E736:I736"/>
    <mergeCell ref="E727:I727"/>
    <mergeCell ref="F658:H658"/>
    <mergeCell ref="F663:H663"/>
    <mergeCell ref="F666:I666"/>
    <mergeCell ref="F661:H661"/>
    <mergeCell ref="F660:H660"/>
    <mergeCell ref="F657:H657"/>
    <mergeCell ref="A669:H669"/>
    <mergeCell ref="D741:I741"/>
    <mergeCell ref="D743:I743"/>
    <mergeCell ref="F792:G792"/>
    <mergeCell ref="F791:G791"/>
    <mergeCell ref="D749:I749"/>
    <mergeCell ref="D730:I730"/>
    <mergeCell ref="A672:I672"/>
    <mergeCell ref="D729:I729"/>
    <mergeCell ref="B842:J842"/>
    <mergeCell ref="D830:E830"/>
    <mergeCell ref="D740:I740"/>
    <mergeCell ref="F810:H810"/>
    <mergeCell ref="F811:H811"/>
    <mergeCell ref="D750:I750"/>
    <mergeCell ref="D760:I760"/>
    <mergeCell ref="D761:I761"/>
    <mergeCell ref="A810:C810"/>
    <mergeCell ref="D756:I756"/>
    <mergeCell ref="D757:I757"/>
    <mergeCell ref="D758:I758"/>
    <mergeCell ref="D759:I759"/>
    <mergeCell ref="D751:I751"/>
    <mergeCell ref="E754:I754"/>
    <mergeCell ref="E763:I763"/>
    <mergeCell ref="B776:I776"/>
    <mergeCell ref="D831:E831"/>
    <mergeCell ref="D822:E822"/>
    <mergeCell ref="D823:E823"/>
    <mergeCell ref="B839:J839"/>
    <mergeCell ref="F821:I821"/>
    <mergeCell ref="F805:H805"/>
    <mergeCell ref="B780:I780"/>
    <mergeCell ref="G51:I51"/>
    <mergeCell ref="B153:I153"/>
    <mergeCell ref="B154:I154"/>
    <mergeCell ref="C306:I306"/>
    <mergeCell ref="C307:I307"/>
    <mergeCell ref="D278:E278"/>
    <mergeCell ref="F553:H553"/>
    <mergeCell ref="F552:H552"/>
    <mergeCell ref="F545:H545"/>
    <mergeCell ref="F544:H544"/>
    <mergeCell ref="F543:H543"/>
    <mergeCell ref="F551:H551"/>
    <mergeCell ref="A543:B543"/>
    <mergeCell ref="C525:H525"/>
    <mergeCell ref="C526:H526"/>
    <mergeCell ref="C527:H527"/>
    <mergeCell ref="F316:G316"/>
    <mergeCell ref="C355:I355"/>
    <mergeCell ref="C356:I356"/>
    <mergeCell ref="B358:I358"/>
    <mergeCell ref="A329:C329"/>
    <mergeCell ref="B400:I400"/>
    <mergeCell ref="A335:C335"/>
    <mergeCell ref="B351:I351"/>
    <mergeCell ref="A651:B651"/>
    <mergeCell ref="D597:I597"/>
    <mergeCell ref="D640:I640"/>
    <mergeCell ref="D641:I641"/>
    <mergeCell ref="D637:I637"/>
    <mergeCell ref="D638:I638"/>
    <mergeCell ref="E599:I599"/>
    <mergeCell ref="D592:I592"/>
    <mergeCell ref="D734:I734"/>
    <mergeCell ref="D642:I642"/>
    <mergeCell ref="D596:I596"/>
    <mergeCell ref="D594:I594"/>
    <mergeCell ref="F656:H656"/>
    <mergeCell ref="D725:I725"/>
    <mergeCell ref="A656:B656"/>
    <mergeCell ref="D722:I722"/>
    <mergeCell ref="D723:I723"/>
    <mergeCell ref="D724:I724"/>
    <mergeCell ref="D606:I606"/>
    <mergeCell ref="E608:I608"/>
    <mergeCell ref="D619:I619"/>
    <mergeCell ref="D620:I620"/>
    <mergeCell ref="D621:I621"/>
    <mergeCell ref="D622:I622"/>
    <mergeCell ref="F790:G790"/>
    <mergeCell ref="F789:G789"/>
    <mergeCell ref="D587:I587"/>
    <mergeCell ref="D588:I588"/>
    <mergeCell ref="D576:I576"/>
    <mergeCell ref="D577:I577"/>
    <mergeCell ref="D578:I578"/>
    <mergeCell ref="E745:I745"/>
    <mergeCell ref="F651:H651"/>
    <mergeCell ref="F659:H659"/>
    <mergeCell ref="D583:I583"/>
    <mergeCell ref="D584:I584"/>
    <mergeCell ref="D585:I585"/>
    <mergeCell ref="D586:I586"/>
    <mergeCell ref="D579:I579"/>
    <mergeCell ref="E581:I581"/>
    <mergeCell ref="D747:I747"/>
    <mergeCell ref="D623:I623"/>
    <mergeCell ref="D624:I624"/>
    <mergeCell ref="E626:I626"/>
    <mergeCell ref="D610:I610"/>
    <mergeCell ref="D611:I611"/>
    <mergeCell ref="D612:I612"/>
    <mergeCell ref="D613:I613"/>
    <mergeCell ref="G80:H80"/>
    <mergeCell ref="D282:E282"/>
    <mergeCell ref="F282:G282"/>
    <mergeCell ref="A667:I667"/>
    <mergeCell ref="B772:J772"/>
    <mergeCell ref="C528:I528"/>
    <mergeCell ref="E644:I644"/>
    <mergeCell ref="F542:H542"/>
    <mergeCell ref="C529:I529"/>
    <mergeCell ref="A542:B542"/>
    <mergeCell ref="B403:I403"/>
    <mergeCell ref="B409:I409"/>
    <mergeCell ref="D593:I593"/>
    <mergeCell ref="F662:H662"/>
    <mergeCell ref="A648:I648"/>
    <mergeCell ref="F650:H650"/>
    <mergeCell ref="A650:B650"/>
    <mergeCell ref="D595:I595"/>
    <mergeCell ref="B533:I533"/>
    <mergeCell ref="A544:B544"/>
    <mergeCell ref="A545:B545"/>
    <mergeCell ref="A551:B551"/>
    <mergeCell ref="A552:B552"/>
  </mergeCells>
  <phoneticPr fontId="17" type="noConversion"/>
  <hyperlinks>
    <hyperlink ref="B192" r:id="rId1" display="(Source: http://factfinder.census.gov) " xr:uid="{00000000-0004-0000-0000-000000000000}"/>
    <hyperlink ref="B195" r:id="rId2" xr:uid="{00000000-0004-0000-0000-000001000000}"/>
    <hyperlink ref="C303:I303" r:id="rId3" display="Use Energy Star rated roofs." xr:uid="{00000000-0004-0000-0000-000002000000}"/>
    <hyperlink ref="B418" r:id="rId4" xr:uid="{00000000-0004-0000-0000-000003000000}"/>
    <hyperlink ref="B420" r:id="rId5" xr:uid="{00000000-0004-0000-0000-000004000000}"/>
    <hyperlink ref="B424" r:id="rId6" xr:uid="{00000000-0004-0000-0000-000005000000}"/>
    <hyperlink ref="B422" r:id="rId7" xr:uid="{00000000-0004-0000-0000-000006000000}"/>
    <hyperlink ref="B420:E420" r:id="rId8" display="Riverside Land Management System" xr:uid="{00000000-0004-0000-0000-000007000000}"/>
    <hyperlink ref="B418:D418" r:id="rId9" display="FEMA Map Service Center" xr:uid="{00000000-0004-0000-0000-000008000000}"/>
    <hyperlink ref="B422:E422" r:id="rId10" display="Riverside County Flood Control" xr:uid="{00000000-0004-0000-0000-000009000000}"/>
    <hyperlink ref="B424:I424" r:id="rId11" display="Riverside County Flood Control - Flood Determination Application" xr:uid="{00000000-0004-0000-0000-00000A000000}"/>
    <hyperlink ref="C304:I304" r:id="rId12" display="Use of Cool Roofs (Title 24) (Click here for more info.)" xr:uid="{00000000-0004-0000-0000-00000B000000}"/>
    <hyperlink ref="B190" r:id="rId13" display="http://www.rivcoeda.org/RiversideCountyDemogrraphicsNavOnly/Demographics/tabid/1110/Default.aspx" xr:uid="{00000000-0004-0000-0000-00000C000000}"/>
    <hyperlink ref="B190:F190" r:id="rId14" display="Riverside County Demographics" xr:uid="{00000000-0004-0000-0000-00000D000000}"/>
    <hyperlink ref="B192:F192" r:id="rId15" display="(Source: http://factfinder2.census.gov) " xr:uid="{00000000-0004-0000-0000-00000E000000}"/>
    <hyperlink ref="B799" r:id="rId16" xr:uid="{00000000-0004-0000-0000-00000F000000}"/>
  </hyperlinks>
  <pageMargins left="0.7" right="0.7" top="0.75" bottom="0.75" header="0.3" footer="0.3"/>
  <pageSetup scale="95" fitToHeight="0" orientation="portrait" r:id="rId17"/>
  <headerFooter alignWithMargins="0">
    <oddFooter>&amp;L&amp;8
AFFORDABLE HOUSING APPLICATION FOR HOME FUNDS&amp;C
 PAGE &amp;P of &amp;N&amp;R&amp;8
Revised 11/6/2023; Expires 12/31/2024
Previous editions are obsolete</oddFooter>
  </headerFooter>
  <rowBreaks count="14" manualBreakCount="14">
    <brk id="36" max="16383" man="1"/>
    <brk id="80" max="16383" man="1"/>
    <brk id="172" max="16383" man="1"/>
    <brk id="234" max="16383" man="1"/>
    <brk id="275" max="16383" man="1"/>
    <brk id="348" max="16383" man="1"/>
    <brk id="384" max="16383" man="1"/>
    <brk id="411" max="16383" man="1"/>
    <brk id="434" max="16383" man="1"/>
    <brk id="554" max="16383" man="1"/>
    <brk id="672" max="16383" man="1"/>
    <brk id="746" max="16383" man="1"/>
    <brk id="782" max="16383" man="1"/>
    <brk id="816" max="16383" man="1"/>
  </rowBreaks>
  <drawing r:id="rId18"/>
  <legacyDrawing r:id="rId19"/>
  <oleObjects>
    <mc:AlternateContent xmlns:mc="http://schemas.openxmlformats.org/markup-compatibility/2006">
      <mc:Choice Requires="x14">
        <oleObject progId="Word.Document.8" shapeId="9249" r:id="rId20">
          <objectPr defaultSize="0" r:id="rId21">
            <anchor moveWithCells="1">
              <from>
                <xdr:col>0</xdr:col>
                <xdr:colOff>9525</xdr:colOff>
                <xdr:row>85</xdr:row>
                <xdr:rowOff>219075</xdr:rowOff>
              </from>
              <to>
                <xdr:col>8</xdr:col>
                <xdr:colOff>1181100</xdr:colOff>
                <xdr:row>107</xdr:row>
                <xdr:rowOff>142875</xdr:rowOff>
              </to>
            </anchor>
          </objectPr>
        </oleObject>
      </mc:Choice>
      <mc:Fallback>
        <oleObject progId="Word.Document.8" shapeId="9249" r:id="rId2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I50"/>
  <sheetViews>
    <sheetView zoomScaleNormal="100" workbookViewId="0">
      <selection activeCell="I17" sqref="I17"/>
    </sheetView>
  </sheetViews>
  <sheetFormatPr defaultRowHeight="12.75" x14ac:dyDescent="0.2"/>
  <cols>
    <col min="1" max="5" width="9.140625" style="274"/>
    <col min="6" max="6" width="12" style="274" customWidth="1"/>
    <col min="7" max="8" width="9.140625" style="274"/>
    <col min="9" max="9" width="10.7109375" style="274" customWidth="1"/>
    <col min="10" max="16384" width="9.140625" style="274"/>
  </cols>
  <sheetData>
    <row r="1" spans="1:9" ht="15.75" x14ac:dyDescent="0.25">
      <c r="A1" s="284" t="s">
        <v>580</v>
      </c>
      <c r="I1" s="313" t="s">
        <v>581</v>
      </c>
    </row>
    <row r="2" spans="1:9" ht="15.75" x14ac:dyDescent="0.25">
      <c r="A2" s="284" t="s">
        <v>582</v>
      </c>
    </row>
    <row r="4" spans="1:9" x14ac:dyDescent="0.2">
      <c r="A4" s="274" t="s">
        <v>583</v>
      </c>
      <c r="C4" s="924"/>
      <c r="D4" s="924"/>
      <c r="E4" s="924"/>
      <c r="F4" s="924"/>
      <c r="G4" s="924"/>
      <c r="H4" s="924"/>
    </row>
    <row r="5" spans="1:9" x14ac:dyDescent="0.2">
      <c r="A5" s="274" t="s">
        <v>68</v>
      </c>
      <c r="C5" s="924"/>
      <c r="D5" s="924"/>
      <c r="E5" s="924"/>
      <c r="F5" s="924"/>
      <c r="G5" s="924"/>
      <c r="H5" s="924"/>
    </row>
    <row r="6" spans="1:9" x14ac:dyDescent="0.2">
      <c r="A6" s="274" t="s">
        <v>584</v>
      </c>
    </row>
    <row r="7" spans="1:9" x14ac:dyDescent="0.2">
      <c r="C7" s="314"/>
      <c r="D7" s="274" t="s">
        <v>585</v>
      </c>
    </row>
    <row r="8" spans="1:9" x14ac:dyDescent="0.2">
      <c r="C8" s="314"/>
      <c r="D8" s="274" t="s">
        <v>586</v>
      </c>
    </row>
    <row r="9" spans="1:9" x14ac:dyDescent="0.2">
      <c r="C9" s="314"/>
      <c r="D9" s="274" t="s">
        <v>587</v>
      </c>
    </row>
    <row r="10" spans="1:9" x14ac:dyDescent="0.2">
      <c r="C10" s="314"/>
      <c r="D10" s="274" t="s">
        <v>588</v>
      </c>
    </row>
    <row r="11" spans="1:9" x14ac:dyDescent="0.2">
      <c r="C11" s="314"/>
      <c r="D11" s="274" t="s">
        <v>589</v>
      </c>
    </row>
    <row r="12" spans="1:9" ht="14.25" x14ac:dyDescent="0.2">
      <c r="C12" s="314"/>
      <c r="D12" s="274" t="s">
        <v>47</v>
      </c>
      <c r="I12" s="315"/>
    </row>
    <row r="13" spans="1:9" ht="14.25" x14ac:dyDescent="0.2">
      <c r="I13" s="315"/>
    </row>
    <row r="14" spans="1:9" ht="12.75" customHeight="1" x14ac:dyDescent="0.2">
      <c r="A14" s="926" t="s">
        <v>590</v>
      </c>
      <c r="B14" s="926"/>
      <c r="C14" s="926"/>
      <c r="D14" s="926"/>
      <c r="E14" s="926"/>
      <c r="F14" s="926"/>
      <c r="G14" s="926" t="s">
        <v>591</v>
      </c>
      <c r="H14" s="926"/>
      <c r="I14" s="283" t="s">
        <v>592</v>
      </c>
    </row>
    <row r="15" spans="1:9" ht="12.75" customHeight="1" x14ac:dyDescent="0.2">
      <c r="A15" s="905" t="s">
        <v>593</v>
      </c>
      <c r="B15" s="906"/>
      <c r="C15" s="906"/>
      <c r="D15" s="906"/>
      <c r="E15" s="906"/>
      <c r="F15" s="919"/>
      <c r="G15" s="905" t="s">
        <v>594</v>
      </c>
      <c r="H15" s="919"/>
      <c r="I15" s="316"/>
    </row>
    <row r="16" spans="1:9" ht="12.75" customHeight="1" x14ac:dyDescent="0.2">
      <c r="A16" s="317" t="s">
        <v>519</v>
      </c>
      <c r="B16" s="912" t="s">
        <v>595</v>
      </c>
      <c r="C16" s="912"/>
      <c r="D16" s="912"/>
      <c r="E16" s="912"/>
      <c r="F16" s="913"/>
      <c r="G16" s="285"/>
      <c r="H16" s="318"/>
      <c r="I16" s="319"/>
    </row>
    <row r="17" spans="1:9" ht="12.75" customHeight="1" x14ac:dyDescent="0.2">
      <c r="A17" s="320" t="s">
        <v>522</v>
      </c>
      <c r="B17" s="914" t="s">
        <v>596</v>
      </c>
      <c r="C17" s="914"/>
      <c r="D17" s="914"/>
      <c r="E17" s="914"/>
      <c r="F17" s="915"/>
      <c r="G17" s="287"/>
      <c r="H17" s="321"/>
      <c r="I17" s="322"/>
    </row>
    <row r="18" spans="1:9" ht="12.75" customHeight="1" x14ac:dyDescent="0.2">
      <c r="A18" s="916" t="s">
        <v>597</v>
      </c>
      <c r="B18" s="917"/>
      <c r="C18" s="917"/>
      <c r="D18" s="917"/>
      <c r="E18" s="917"/>
      <c r="F18" s="918"/>
      <c r="G18" s="323" t="s">
        <v>598</v>
      </c>
      <c r="H18" s="324"/>
      <c r="I18" s="322"/>
    </row>
    <row r="19" spans="1:9" ht="12.75" customHeight="1" x14ac:dyDescent="0.2">
      <c r="A19" s="905" t="s">
        <v>599</v>
      </c>
      <c r="B19" s="906"/>
      <c r="C19" s="906"/>
      <c r="D19" s="906"/>
      <c r="E19" s="906"/>
      <c r="F19" s="919"/>
      <c r="G19" s="905"/>
      <c r="H19" s="919"/>
      <c r="I19" s="316"/>
    </row>
    <row r="20" spans="1:9" ht="26.25" customHeight="1" x14ac:dyDescent="0.2">
      <c r="A20" s="325" t="s">
        <v>519</v>
      </c>
      <c r="B20" s="907" t="s">
        <v>600</v>
      </c>
      <c r="C20" s="907"/>
      <c r="D20" s="907"/>
      <c r="E20" s="907"/>
      <c r="F20" s="925"/>
      <c r="G20" s="920" t="s">
        <v>601</v>
      </c>
      <c r="H20" s="921"/>
      <c r="I20" s="319"/>
    </row>
    <row r="21" spans="1:9" ht="26.25" customHeight="1" x14ac:dyDescent="0.2">
      <c r="A21" s="325" t="s">
        <v>522</v>
      </c>
      <c r="B21" s="907" t="s">
        <v>600</v>
      </c>
      <c r="C21" s="907"/>
      <c r="D21" s="907"/>
      <c r="E21" s="907"/>
      <c r="F21" s="925"/>
      <c r="G21" s="920" t="s">
        <v>601</v>
      </c>
      <c r="H21" s="921"/>
      <c r="I21" s="319"/>
    </row>
    <row r="22" spans="1:9" ht="12.75" customHeight="1" x14ac:dyDescent="0.2">
      <c r="A22" s="326"/>
      <c r="B22" s="327"/>
      <c r="C22" s="327"/>
      <c r="D22" s="327"/>
      <c r="E22" s="327"/>
      <c r="F22" s="328"/>
      <c r="G22" s="285"/>
      <c r="H22" s="318"/>
      <c r="I22" s="329"/>
    </row>
    <row r="23" spans="1:9" ht="12.75" customHeight="1" x14ac:dyDescent="0.2">
      <c r="A23" s="317" t="s">
        <v>523</v>
      </c>
      <c r="B23" s="286" t="s">
        <v>602</v>
      </c>
      <c r="C23" s="286"/>
      <c r="D23" s="286"/>
      <c r="E23" s="286"/>
      <c r="F23" s="318"/>
      <c r="G23" s="285"/>
      <c r="H23" s="318"/>
      <c r="I23" s="329"/>
    </row>
    <row r="24" spans="1:9" ht="40.5" customHeight="1" x14ac:dyDescent="0.2">
      <c r="A24" s="285"/>
      <c r="B24" s="330" t="s">
        <v>603</v>
      </c>
      <c r="C24" s="907" t="s">
        <v>604</v>
      </c>
      <c r="D24" s="907"/>
      <c r="E24" s="907"/>
      <c r="F24" s="925"/>
      <c r="G24" s="927" t="s">
        <v>605</v>
      </c>
      <c r="H24" s="921"/>
      <c r="I24" s="319"/>
    </row>
    <row r="25" spans="1:9" ht="27" customHeight="1" x14ac:dyDescent="0.2">
      <c r="A25" s="285"/>
      <c r="B25" s="330" t="s">
        <v>603</v>
      </c>
      <c r="C25" s="907" t="s">
        <v>606</v>
      </c>
      <c r="D25" s="907"/>
      <c r="E25" s="907"/>
      <c r="F25" s="925"/>
      <c r="G25" s="920" t="s">
        <v>607</v>
      </c>
      <c r="H25" s="921"/>
      <c r="I25" s="319"/>
    </row>
    <row r="26" spans="1:9" ht="12.75" customHeight="1" x14ac:dyDescent="0.2">
      <c r="A26" s="285"/>
      <c r="B26" s="286"/>
      <c r="C26" s="331" t="s">
        <v>608</v>
      </c>
      <c r="D26" s="912" t="s">
        <v>609</v>
      </c>
      <c r="E26" s="912"/>
      <c r="F26" s="913"/>
      <c r="G26" s="285"/>
      <c r="H26" s="318"/>
      <c r="I26" s="329"/>
    </row>
    <row r="27" spans="1:9" ht="12.75" customHeight="1" x14ac:dyDescent="0.2">
      <c r="A27" s="287"/>
      <c r="B27" s="288"/>
      <c r="C27" s="332" t="s">
        <v>608</v>
      </c>
      <c r="D27" s="288" t="s">
        <v>610</v>
      </c>
      <c r="E27" s="288"/>
      <c r="F27" s="321"/>
      <c r="G27" s="287"/>
      <c r="H27" s="321"/>
      <c r="I27" s="333"/>
    </row>
    <row r="28" spans="1:9" ht="27.75" customHeight="1" x14ac:dyDescent="0.2">
      <c r="A28" s="910" t="s">
        <v>611</v>
      </c>
      <c r="B28" s="911"/>
      <c r="C28" s="911"/>
      <c r="D28" s="911"/>
      <c r="E28" s="911"/>
      <c r="F28" s="911"/>
      <c r="G28" s="903" t="s">
        <v>612</v>
      </c>
      <c r="H28" s="904"/>
      <c r="I28" s="334"/>
    </row>
    <row r="29" spans="1:9" ht="12.75" customHeight="1" x14ac:dyDescent="0.2">
      <c r="A29" s="905" t="s">
        <v>613</v>
      </c>
      <c r="B29" s="906"/>
      <c r="C29" s="906"/>
      <c r="D29" s="906"/>
      <c r="E29" s="906"/>
      <c r="F29" s="906"/>
      <c r="G29" s="903" t="s">
        <v>614</v>
      </c>
      <c r="H29" s="904"/>
      <c r="I29" s="316"/>
    </row>
    <row r="30" spans="1:9" ht="26.25" customHeight="1" x14ac:dyDescent="0.2">
      <c r="A30" s="285"/>
      <c r="B30" s="330" t="s">
        <v>603</v>
      </c>
      <c r="C30" s="907" t="s">
        <v>615</v>
      </c>
      <c r="D30" s="907"/>
      <c r="E30" s="907"/>
      <c r="F30" s="907"/>
      <c r="G30" s="285"/>
      <c r="H30" s="318"/>
      <c r="I30" s="319"/>
    </row>
    <row r="31" spans="1:9" ht="27.75" customHeight="1" x14ac:dyDescent="0.2">
      <c r="A31" s="287"/>
      <c r="B31" s="330" t="s">
        <v>603</v>
      </c>
      <c r="C31" s="907" t="s">
        <v>616</v>
      </c>
      <c r="D31" s="907"/>
      <c r="E31" s="907"/>
      <c r="F31" s="907"/>
      <c r="G31" s="287"/>
      <c r="H31" s="321"/>
      <c r="I31" s="333"/>
    </row>
    <row r="32" spans="1:9" ht="27" customHeight="1" x14ac:dyDescent="0.2">
      <c r="A32" s="908" t="s">
        <v>617</v>
      </c>
      <c r="B32" s="909"/>
      <c r="C32" s="909"/>
      <c r="D32" s="909"/>
      <c r="E32" s="909"/>
      <c r="F32" s="909"/>
      <c r="G32" s="903" t="s">
        <v>618</v>
      </c>
      <c r="H32" s="904"/>
      <c r="I32" s="334"/>
    </row>
    <row r="33" spans="1:9" ht="13.5" customHeight="1" x14ac:dyDescent="0.2">
      <c r="A33" s="908" t="s">
        <v>619</v>
      </c>
      <c r="B33" s="909"/>
      <c r="C33" s="909"/>
      <c r="D33" s="909"/>
      <c r="E33" s="909"/>
      <c r="F33" s="909"/>
      <c r="G33" s="903" t="s">
        <v>620</v>
      </c>
      <c r="H33" s="904"/>
      <c r="I33" s="922"/>
    </row>
    <row r="34" spans="1:9" ht="12.75" customHeight="1" x14ac:dyDescent="0.2">
      <c r="A34" s="287"/>
      <c r="B34" s="335" t="s">
        <v>603</v>
      </c>
      <c r="C34" s="902" t="s">
        <v>621</v>
      </c>
      <c r="D34" s="902"/>
      <c r="E34" s="902"/>
      <c r="F34" s="902"/>
      <c r="G34" s="287"/>
      <c r="H34" s="321"/>
      <c r="I34" s="923"/>
    </row>
    <row r="35" spans="1:9" ht="12.75" customHeight="1" x14ac:dyDescent="0.2"/>
    <row r="36" spans="1:9" ht="12.75" customHeight="1" x14ac:dyDescent="0.2"/>
    <row r="37" spans="1:9" ht="12.75" customHeight="1" x14ac:dyDescent="0.2"/>
    <row r="38" spans="1:9" ht="12.75" customHeight="1" x14ac:dyDescent="0.2">
      <c r="A38" s="288"/>
      <c r="B38" s="288"/>
      <c r="C38" s="288"/>
      <c r="D38" s="288"/>
      <c r="E38" s="288"/>
      <c r="G38" s="288"/>
      <c r="H38" s="288"/>
    </row>
    <row r="39" spans="1:9" ht="12.75" customHeight="1" x14ac:dyDescent="0.2">
      <c r="A39" s="274" t="s">
        <v>996</v>
      </c>
      <c r="G39" s="274" t="s">
        <v>28</v>
      </c>
    </row>
    <row r="40" spans="1:9" ht="12.75" customHeight="1" x14ac:dyDescent="0.2">
      <c r="A40" s="286"/>
      <c r="B40" s="286"/>
      <c r="C40" s="286"/>
      <c r="D40" s="286"/>
      <c r="E40" s="286"/>
    </row>
    <row r="41" spans="1:9" ht="12.75" customHeight="1" x14ac:dyDescent="0.2">
      <c r="A41" s="288"/>
      <c r="B41" s="288"/>
      <c r="C41" s="288"/>
      <c r="D41" s="288"/>
      <c r="E41" s="288"/>
    </row>
    <row r="42" spans="1:9" ht="12.75" customHeight="1" x14ac:dyDescent="0.2">
      <c r="A42" s="274" t="s">
        <v>29</v>
      </c>
    </row>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sheetData>
  <sheetProtection algorithmName="SHA-512" hashValue="4kuUzkBc3pt/PR9+LMbdwTPxVP9T7LGYbZB2HuW/OmVKNT/j9ZZuDPnEMz8Uyflehp0Ga8XQegWTKdcXJ9DhNQ==" saltValue="3V5brkl3qA8jl5zOiSwzVg==" spinCount="100000" sheet="1" objects="1" scenarios="1"/>
  <mergeCells count="32">
    <mergeCell ref="I33:I34"/>
    <mergeCell ref="C4:H4"/>
    <mergeCell ref="C5:H5"/>
    <mergeCell ref="C24:F24"/>
    <mergeCell ref="C25:F25"/>
    <mergeCell ref="G19:H19"/>
    <mergeCell ref="G21:H21"/>
    <mergeCell ref="B20:F20"/>
    <mergeCell ref="B21:F21"/>
    <mergeCell ref="A14:F14"/>
    <mergeCell ref="G14:H14"/>
    <mergeCell ref="A15:F15"/>
    <mergeCell ref="G15:H15"/>
    <mergeCell ref="D26:F26"/>
    <mergeCell ref="G24:H24"/>
    <mergeCell ref="G25:H25"/>
    <mergeCell ref="A28:F28"/>
    <mergeCell ref="G28:H28"/>
    <mergeCell ref="B16:F16"/>
    <mergeCell ref="B17:F17"/>
    <mergeCell ref="A18:F18"/>
    <mergeCell ref="A19:F19"/>
    <mergeCell ref="G20:H20"/>
    <mergeCell ref="C34:F34"/>
    <mergeCell ref="G33:H33"/>
    <mergeCell ref="A29:F29"/>
    <mergeCell ref="C30:F30"/>
    <mergeCell ref="C31:F31"/>
    <mergeCell ref="G29:H29"/>
    <mergeCell ref="A32:F32"/>
    <mergeCell ref="G32:H32"/>
    <mergeCell ref="A33:F33"/>
  </mergeCells>
  <phoneticPr fontId="17" type="noConversion"/>
  <pageMargins left="0.5" right="0.5" top="1" bottom="1"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J55"/>
  <sheetViews>
    <sheetView workbookViewId="0">
      <selection activeCell="M33" sqref="M33"/>
    </sheetView>
  </sheetViews>
  <sheetFormatPr defaultRowHeight="12.75" x14ac:dyDescent="0.2"/>
  <sheetData>
    <row r="1" spans="1:1" ht="15.75" x14ac:dyDescent="0.25">
      <c r="A1" s="1" t="s">
        <v>995</v>
      </c>
    </row>
    <row r="48" ht="13.5" customHeight="1" x14ac:dyDescent="0.2"/>
    <row r="49" spans="1:10" ht="49.5" customHeight="1" x14ac:dyDescent="0.2">
      <c r="A49" s="417" t="s">
        <v>997</v>
      </c>
      <c r="B49" s="302"/>
      <c r="C49" s="302"/>
      <c r="D49" s="425"/>
      <c r="E49" s="928" t="s">
        <v>1211</v>
      </c>
      <c r="F49" s="929"/>
      <c r="G49" s="929"/>
      <c r="H49" s="929"/>
      <c r="I49" s="929"/>
      <c r="J49" s="930"/>
    </row>
    <row r="50" spans="1:10" x14ac:dyDescent="0.2">
      <c r="A50" s="304"/>
      <c r="B50" s="305"/>
      <c r="C50" s="305"/>
      <c r="D50" s="305"/>
      <c r="E50" s="305"/>
      <c r="F50" s="305"/>
      <c r="G50" s="305"/>
      <c r="H50" s="305"/>
      <c r="I50" s="305"/>
      <c r="J50" s="412"/>
    </row>
    <row r="51" spans="1:10" x14ac:dyDescent="0.2">
      <c r="A51" s="306"/>
      <c r="B51" s="252"/>
      <c r="C51" s="252"/>
      <c r="D51" s="252"/>
      <c r="E51" s="252"/>
      <c r="F51" s="305"/>
      <c r="G51" s="252"/>
      <c r="H51" s="252"/>
      <c r="I51" s="305"/>
      <c r="J51" s="412"/>
    </row>
    <row r="52" spans="1:10" x14ac:dyDescent="0.2">
      <c r="A52" s="413" t="s">
        <v>996</v>
      </c>
      <c r="B52" s="305"/>
      <c r="C52" s="305"/>
      <c r="D52" s="305"/>
      <c r="E52" s="305"/>
      <c r="F52" s="305"/>
      <c r="G52" s="414" t="s">
        <v>28</v>
      </c>
      <c r="H52" s="305"/>
      <c r="I52" s="305"/>
      <c r="J52" s="412"/>
    </row>
    <row r="53" spans="1:10" x14ac:dyDescent="0.2">
      <c r="A53" s="304"/>
      <c r="B53" s="305"/>
      <c r="C53" s="305"/>
      <c r="D53" s="305"/>
      <c r="E53" s="305"/>
      <c r="F53" s="305"/>
      <c r="G53" s="305"/>
      <c r="H53" s="305"/>
      <c r="I53" s="305"/>
      <c r="J53" s="412"/>
    </row>
    <row r="54" spans="1:10" x14ac:dyDescent="0.2">
      <c r="A54" s="306"/>
      <c r="B54" s="252"/>
      <c r="C54" s="252"/>
      <c r="D54" s="252"/>
      <c r="E54" s="252"/>
      <c r="F54" s="305"/>
      <c r="G54" s="305"/>
      <c r="H54" s="305"/>
      <c r="I54" s="305"/>
      <c r="J54" s="412"/>
    </row>
    <row r="55" spans="1:10" x14ac:dyDescent="0.2">
      <c r="A55" s="418" t="s">
        <v>29</v>
      </c>
      <c r="B55" s="252"/>
      <c r="C55" s="252"/>
      <c r="D55" s="252"/>
      <c r="E55" s="252"/>
      <c r="F55" s="252"/>
      <c r="G55" s="252"/>
      <c r="H55" s="252"/>
      <c r="I55" s="252"/>
      <c r="J55" s="415"/>
    </row>
  </sheetData>
  <sheetProtection algorithmName="SHA-512" hashValue="DCnOD3fEg+WnWz43LfXjDZc5CdjKtm1IfkCbogNZ3Dr+nYT7g4Lx+iAT1f8bN9LJHrEVXZVA+0BzS87FFhRoMg==" saltValue="t9ErXazDWwwz2w46UQ5Arg==" spinCount="100000" sheet="1" objects="1" scenarios="1"/>
  <mergeCells count="1">
    <mergeCell ref="E49:J49"/>
  </mergeCells>
  <hyperlinks>
    <hyperlink ref="E49" r:id="rId1" xr:uid="{00000000-0004-0000-0900-000000000000}"/>
  </hyperlinks>
  <pageMargins left="0.7" right="0.7" top="0.75" bottom="0.75" header="0.3" footer="0.3"/>
  <pageSetup scale="95"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J34"/>
  <sheetViews>
    <sheetView topLeftCell="A8" workbookViewId="0">
      <selection activeCell="I18" sqref="I18"/>
    </sheetView>
  </sheetViews>
  <sheetFormatPr defaultRowHeight="12.75" x14ac:dyDescent="0.2"/>
  <sheetData>
    <row r="1" spans="1:10" x14ac:dyDescent="0.2">
      <c r="A1" s="305"/>
      <c r="B1" s="305"/>
      <c r="C1" s="305"/>
      <c r="D1" s="305"/>
      <c r="E1" s="305"/>
      <c r="F1" s="305"/>
      <c r="G1" s="305"/>
      <c r="H1" s="305"/>
      <c r="I1" s="305"/>
      <c r="J1" s="305"/>
    </row>
    <row r="2" spans="1:10" ht="27" customHeight="1" x14ac:dyDescent="0.2">
      <c r="A2" s="934" t="s">
        <v>998</v>
      </c>
      <c r="B2" s="935"/>
      <c r="C2" s="935"/>
      <c r="D2" s="935"/>
      <c r="E2" s="935"/>
      <c r="F2" s="935"/>
      <c r="G2" s="935"/>
      <c r="H2" s="935"/>
      <c r="I2" s="935"/>
      <c r="J2" s="935"/>
    </row>
    <row r="3" spans="1:10" ht="18" x14ac:dyDescent="0.2">
      <c r="A3" s="416"/>
      <c r="B3" s="305"/>
      <c r="C3" s="305"/>
      <c r="D3" s="305"/>
      <c r="E3" s="305"/>
      <c r="F3" s="305"/>
      <c r="G3" s="305"/>
      <c r="H3" s="305"/>
      <c r="I3" s="305"/>
      <c r="J3" s="305"/>
    </row>
    <row r="4" spans="1:10" ht="18" x14ac:dyDescent="0.2">
      <c r="A4" s="416" t="s">
        <v>999</v>
      </c>
      <c r="B4" s="305"/>
      <c r="C4" s="305"/>
      <c r="D4" s="305"/>
      <c r="E4" s="305"/>
      <c r="F4" s="305"/>
      <c r="G4" s="305"/>
      <c r="H4" s="305"/>
      <c r="I4" s="305"/>
      <c r="J4" s="305"/>
    </row>
    <row r="5" spans="1:10" x14ac:dyDescent="0.2">
      <c r="A5" s="305"/>
      <c r="B5" s="305"/>
      <c r="C5" s="305"/>
      <c r="D5" s="305"/>
      <c r="E5" s="305"/>
      <c r="F5" s="305"/>
      <c r="G5" s="305"/>
      <c r="H5" s="305"/>
      <c r="I5" s="305"/>
      <c r="J5" s="305"/>
    </row>
    <row r="6" spans="1:10" ht="36.75" customHeight="1" x14ac:dyDescent="0.2">
      <c r="A6" s="932" t="s">
        <v>1000</v>
      </c>
      <c r="B6" s="933"/>
      <c r="C6" s="933"/>
      <c r="D6" s="933"/>
      <c r="E6" s="933"/>
      <c r="F6" s="933"/>
      <c r="G6" s="933"/>
      <c r="H6" s="933"/>
      <c r="I6" s="933"/>
      <c r="J6" s="933"/>
    </row>
    <row r="7" spans="1:10" x14ac:dyDescent="0.2">
      <c r="A7" s="305"/>
      <c r="B7" s="305"/>
      <c r="C7" s="305"/>
      <c r="D7" s="305"/>
      <c r="E7" s="305"/>
      <c r="F7" s="305"/>
      <c r="G7" s="305"/>
      <c r="H7" s="305"/>
      <c r="I7" s="305"/>
      <c r="J7" s="305"/>
    </row>
    <row r="8" spans="1:10" ht="38.25" customHeight="1" x14ac:dyDescent="0.2">
      <c r="A8" s="932" t="s">
        <v>1001</v>
      </c>
      <c r="B8" s="933"/>
      <c r="C8" s="933"/>
      <c r="D8" s="933"/>
      <c r="E8" s="933"/>
      <c r="F8" s="933"/>
      <c r="G8" s="933"/>
      <c r="H8" s="933"/>
      <c r="I8" s="933"/>
      <c r="J8" s="933"/>
    </row>
    <row r="9" spans="1:10" ht="47.25" customHeight="1" x14ac:dyDescent="0.2">
      <c r="A9" s="936" t="s">
        <v>1114</v>
      </c>
      <c r="B9" s="936"/>
      <c r="C9" s="936"/>
      <c r="D9" s="936"/>
      <c r="E9" s="936"/>
      <c r="F9" s="936"/>
      <c r="G9" s="936"/>
      <c r="H9" s="936"/>
      <c r="I9" s="936"/>
      <c r="J9" s="936"/>
    </row>
    <row r="10" spans="1:10" ht="33.75" customHeight="1" x14ac:dyDescent="0.2">
      <c r="A10" s="936" t="s">
        <v>1115</v>
      </c>
      <c r="B10" s="936"/>
      <c r="C10" s="936"/>
      <c r="D10" s="936"/>
      <c r="E10" s="936"/>
      <c r="F10" s="936"/>
      <c r="G10" s="936"/>
      <c r="H10" s="936"/>
      <c r="I10" s="936"/>
      <c r="J10" s="936"/>
    </row>
    <row r="11" spans="1:10" x14ac:dyDescent="0.2">
      <c r="A11" s="305"/>
      <c r="B11" s="305"/>
      <c r="C11" s="305"/>
      <c r="D11" s="305"/>
      <c r="E11" s="305"/>
      <c r="F11" s="305"/>
      <c r="G11" s="305"/>
      <c r="H11" s="305"/>
      <c r="I11" s="305"/>
      <c r="J11" s="305"/>
    </row>
    <row r="12" spans="1:10" x14ac:dyDescent="0.2">
      <c r="A12" s="414" t="s">
        <v>1002</v>
      </c>
      <c r="B12" s="305"/>
      <c r="C12" s="305"/>
      <c r="D12" s="305"/>
      <c r="E12" s="305"/>
      <c r="F12" s="305"/>
      <c r="G12" s="305"/>
      <c r="H12" s="305"/>
      <c r="I12" s="305"/>
      <c r="J12" s="305"/>
    </row>
    <row r="13" spans="1:10" x14ac:dyDescent="0.2">
      <c r="A13" s="414"/>
      <c r="B13" s="305"/>
      <c r="C13" s="305"/>
      <c r="D13" s="305"/>
      <c r="E13" s="305"/>
      <c r="F13" s="305"/>
      <c r="G13" s="305"/>
      <c r="H13" s="305"/>
      <c r="I13" s="305"/>
      <c r="J13" s="305"/>
    </row>
    <row r="14" spans="1:10" x14ac:dyDescent="0.2">
      <c r="A14" s="414" t="s">
        <v>1003</v>
      </c>
      <c r="B14" s="622" t="s">
        <v>1212</v>
      </c>
      <c r="C14" s="305"/>
      <c r="D14" s="305"/>
      <c r="E14" s="305"/>
      <c r="F14" s="305"/>
      <c r="G14" s="305"/>
      <c r="H14" s="305"/>
      <c r="I14" s="305"/>
      <c r="J14" s="305"/>
    </row>
    <row r="15" spans="1:10" x14ac:dyDescent="0.2">
      <c r="A15" s="414"/>
      <c r="B15" s="305"/>
      <c r="C15" s="305"/>
      <c r="D15" s="305"/>
      <c r="E15" s="305"/>
      <c r="F15" s="305"/>
      <c r="G15" s="305"/>
      <c r="H15" s="305"/>
      <c r="I15" s="305"/>
      <c r="J15" s="305"/>
    </row>
    <row r="16" spans="1:10" x14ac:dyDescent="0.2">
      <c r="A16" s="414" t="s">
        <v>1004</v>
      </c>
      <c r="B16" s="414" t="s">
        <v>1213</v>
      </c>
      <c r="C16" s="305"/>
      <c r="D16" s="305"/>
      <c r="E16" s="305"/>
      <c r="F16" s="305"/>
      <c r="G16" s="305"/>
      <c r="H16" s="305"/>
      <c r="I16" s="305"/>
      <c r="J16" s="305"/>
    </row>
    <row r="17" spans="1:10" x14ac:dyDescent="0.2">
      <c r="A17" s="414"/>
      <c r="B17" s="305"/>
      <c r="C17" s="305"/>
      <c r="D17" s="305"/>
      <c r="E17" s="305"/>
      <c r="F17" s="305"/>
      <c r="G17" s="305"/>
      <c r="H17" s="305"/>
      <c r="I17" s="305"/>
      <c r="J17" s="305"/>
    </row>
    <row r="18" spans="1:10" x14ac:dyDescent="0.2">
      <c r="A18" s="414" t="s">
        <v>1005</v>
      </c>
      <c r="B18" s="414" t="s">
        <v>1116</v>
      </c>
      <c r="C18" s="305"/>
      <c r="D18" s="305"/>
      <c r="E18" s="305"/>
      <c r="F18" s="305"/>
      <c r="G18" s="305"/>
      <c r="H18" s="305"/>
      <c r="I18" s="305"/>
      <c r="J18" s="305"/>
    </row>
    <row r="19" spans="1:10" x14ac:dyDescent="0.2">
      <c r="A19" s="414"/>
      <c r="B19" s="305"/>
      <c r="C19" s="305"/>
      <c r="D19" s="305"/>
      <c r="E19" s="305"/>
      <c r="F19" s="305"/>
      <c r="G19" s="305"/>
      <c r="H19" s="305"/>
      <c r="I19" s="305"/>
      <c r="J19" s="305"/>
    </row>
    <row r="20" spans="1:10" x14ac:dyDescent="0.2">
      <c r="A20" s="414" t="s">
        <v>1006</v>
      </c>
      <c r="B20" s="414" t="s">
        <v>1117</v>
      </c>
      <c r="C20" s="305"/>
      <c r="D20" s="305"/>
      <c r="E20" s="305"/>
      <c r="F20" s="305"/>
      <c r="G20" s="305"/>
      <c r="H20" s="305"/>
      <c r="I20" s="305"/>
      <c r="J20" s="305"/>
    </row>
    <row r="21" spans="1:10" x14ac:dyDescent="0.2">
      <c r="A21" s="414"/>
      <c r="B21" s="305"/>
      <c r="C21" s="305"/>
      <c r="D21" s="305"/>
      <c r="E21" s="305"/>
      <c r="F21" s="305"/>
      <c r="G21" s="305"/>
      <c r="H21" s="305"/>
      <c r="I21" s="305"/>
      <c r="J21" s="305"/>
    </row>
    <row r="22" spans="1:10" x14ac:dyDescent="0.2">
      <c r="A22" s="414" t="s">
        <v>1007</v>
      </c>
      <c r="B22" s="414" t="s">
        <v>1118</v>
      </c>
      <c r="C22" s="305"/>
      <c r="D22" s="305"/>
      <c r="E22" s="305"/>
      <c r="F22" s="305"/>
      <c r="G22" s="305"/>
      <c r="H22" s="305"/>
      <c r="I22" s="305"/>
      <c r="J22" s="305"/>
    </row>
    <row r="23" spans="1:10" x14ac:dyDescent="0.2">
      <c r="A23" s="414"/>
      <c r="B23" s="305"/>
      <c r="C23" s="305"/>
      <c r="D23" s="305"/>
      <c r="E23" s="305"/>
      <c r="F23" s="305"/>
      <c r="G23" s="305"/>
      <c r="H23" s="305"/>
      <c r="I23" s="305"/>
      <c r="J23" s="305"/>
    </row>
    <row r="24" spans="1:10" ht="26.25" customHeight="1" x14ac:dyDescent="0.2">
      <c r="A24" s="538" t="s">
        <v>1008</v>
      </c>
      <c r="B24" s="937" t="s">
        <v>1119</v>
      </c>
      <c r="C24" s="937"/>
      <c r="D24" s="937"/>
      <c r="E24" s="937"/>
      <c r="F24" s="937"/>
      <c r="G24" s="937"/>
      <c r="H24" s="937"/>
      <c r="I24" s="937"/>
      <c r="J24" s="937"/>
    </row>
    <row r="25" spans="1:10" x14ac:dyDescent="0.2">
      <c r="A25" s="305"/>
      <c r="B25" s="305"/>
      <c r="C25" s="305"/>
      <c r="D25" s="305"/>
      <c r="E25" s="305"/>
      <c r="F25" s="305"/>
      <c r="G25" s="305"/>
      <c r="H25" s="305"/>
      <c r="I25" s="305"/>
      <c r="J25" s="305"/>
    </row>
    <row r="26" spans="1:10" ht="57" customHeight="1" x14ac:dyDescent="0.2">
      <c r="A26" s="931" t="s">
        <v>1120</v>
      </c>
      <c r="B26" s="931"/>
      <c r="C26" s="931"/>
      <c r="D26" s="931"/>
      <c r="E26" s="931"/>
      <c r="F26" s="931"/>
      <c r="G26" s="931"/>
      <c r="H26" s="931"/>
      <c r="I26" s="931"/>
      <c r="J26" s="931"/>
    </row>
    <row r="27" spans="1:10" x14ac:dyDescent="0.2">
      <c r="A27" s="305"/>
      <c r="B27" s="305"/>
      <c r="C27" s="305"/>
      <c r="D27" s="305"/>
      <c r="E27" s="305"/>
      <c r="F27" s="305"/>
      <c r="G27" s="305"/>
      <c r="H27" s="305"/>
      <c r="I27" s="305"/>
      <c r="J27" s="305"/>
    </row>
    <row r="28" spans="1:10" x14ac:dyDescent="0.2">
      <c r="A28" s="417" t="s">
        <v>997</v>
      </c>
      <c r="B28" s="302"/>
      <c r="C28" s="302"/>
      <c r="D28" s="302"/>
      <c r="E28" s="302"/>
      <c r="F28" s="302"/>
      <c r="G28" s="302"/>
      <c r="H28" s="302"/>
      <c r="I28" s="302"/>
      <c r="J28" s="303"/>
    </row>
    <row r="29" spans="1:10" x14ac:dyDescent="0.2">
      <c r="A29" s="304"/>
      <c r="B29" s="305"/>
      <c r="C29" s="305"/>
      <c r="D29" s="305"/>
      <c r="E29" s="305"/>
      <c r="F29" s="305"/>
      <c r="G29" s="305"/>
      <c r="H29" s="305"/>
      <c r="I29" s="305"/>
      <c r="J29" s="412"/>
    </row>
    <row r="30" spans="1:10" x14ac:dyDescent="0.2">
      <c r="A30" s="306"/>
      <c r="B30" s="252"/>
      <c r="C30" s="252"/>
      <c r="D30" s="252"/>
      <c r="E30" s="252"/>
      <c r="F30" s="305"/>
      <c r="G30" s="252"/>
      <c r="H30" s="252"/>
      <c r="I30" s="305"/>
      <c r="J30" s="412"/>
    </row>
    <row r="31" spans="1:10" x14ac:dyDescent="0.2">
      <c r="A31" s="413" t="s">
        <v>1121</v>
      </c>
      <c r="B31" s="305"/>
      <c r="C31" s="305"/>
      <c r="D31" s="305"/>
      <c r="E31" s="305"/>
      <c r="F31" s="305"/>
      <c r="G31" s="414" t="s">
        <v>28</v>
      </c>
      <c r="H31" s="305"/>
      <c r="I31" s="305"/>
      <c r="J31" s="412"/>
    </row>
    <row r="32" spans="1:10" x14ac:dyDescent="0.2">
      <c r="A32" s="304"/>
      <c r="B32" s="305"/>
      <c r="C32" s="305"/>
      <c r="D32" s="305"/>
      <c r="E32" s="305"/>
      <c r="F32" s="305"/>
      <c r="G32" s="305"/>
      <c r="H32" s="305"/>
      <c r="I32" s="305"/>
      <c r="J32" s="412"/>
    </row>
    <row r="33" spans="1:10" x14ac:dyDescent="0.2">
      <c r="A33" s="306"/>
      <c r="B33" s="252"/>
      <c r="C33" s="252"/>
      <c r="D33" s="252"/>
      <c r="E33" s="252"/>
      <c r="F33" s="305"/>
      <c r="G33" s="305"/>
      <c r="H33" s="305"/>
      <c r="I33" s="305"/>
      <c r="J33" s="412"/>
    </row>
    <row r="34" spans="1:10" x14ac:dyDescent="0.2">
      <c r="A34" s="418" t="s">
        <v>29</v>
      </c>
      <c r="B34" s="252"/>
      <c r="C34" s="252"/>
      <c r="D34" s="252"/>
      <c r="E34" s="252"/>
      <c r="F34" s="252"/>
      <c r="G34" s="252"/>
      <c r="H34" s="252"/>
      <c r="I34" s="252"/>
      <c r="J34" s="415"/>
    </row>
  </sheetData>
  <sheetProtection algorithmName="SHA-512" hashValue="iNfJr3C/PrUfw/60PG5GUu2ewPZ1+kUXC5AwrXvTAQwz4xcRamgQGS1nwypisLfv/u2QMp6C0LNwNNI6PNIdTw==" saltValue="jkuRL2kvarpAfb43JPhS0g==" spinCount="100000" sheet="1" objects="1" scenarios="1"/>
  <mergeCells count="7">
    <mergeCell ref="A26:J26"/>
    <mergeCell ref="A6:J6"/>
    <mergeCell ref="A8:J8"/>
    <mergeCell ref="A2:J2"/>
    <mergeCell ref="A9:J9"/>
    <mergeCell ref="A10:J10"/>
    <mergeCell ref="B24:J2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J14"/>
  <sheetViews>
    <sheetView workbookViewId="0">
      <selection activeCell="N14" sqref="N14"/>
    </sheetView>
  </sheetViews>
  <sheetFormatPr defaultRowHeight="12.75" x14ac:dyDescent="0.2"/>
  <sheetData>
    <row r="1" spans="1:10" ht="18.75" x14ac:dyDescent="0.2">
      <c r="A1" s="613" t="s">
        <v>1170</v>
      </c>
    </row>
    <row r="2" spans="1:10" ht="18.75" x14ac:dyDescent="0.2">
      <c r="A2" s="613"/>
    </row>
    <row r="3" spans="1:10" ht="18.75" x14ac:dyDescent="0.2">
      <c r="A3" s="419"/>
      <c r="B3" s="7" t="s">
        <v>1169</v>
      </c>
      <c r="C3" s="7"/>
      <c r="D3" s="7"/>
      <c r="E3" s="7"/>
      <c r="F3" s="7"/>
      <c r="G3" s="7"/>
      <c r="H3" s="7"/>
      <c r="I3" s="7"/>
    </row>
    <row r="4" spans="1:10" ht="18.75" x14ac:dyDescent="0.2">
      <c r="A4" s="419"/>
      <c r="B4" s="7" t="s">
        <v>1171</v>
      </c>
      <c r="C4" s="7"/>
      <c r="D4" s="7"/>
      <c r="E4" s="7"/>
      <c r="F4" s="7"/>
      <c r="G4" s="7"/>
      <c r="H4" s="7"/>
      <c r="I4" s="7"/>
    </row>
    <row r="5" spans="1:10" ht="77.25" customHeight="1" x14ac:dyDescent="0.2">
      <c r="A5" s="419"/>
      <c r="B5" s="938" t="s">
        <v>1219</v>
      </c>
      <c r="C5" s="939"/>
      <c r="D5" s="939"/>
      <c r="E5" s="939"/>
      <c r="F5" s="939"/>
      <c r="G5" s="939"/>
      <c r="H5" s="939"/>
      <c r="I5" s="939"/>
      <c r="J5" s="939"/>
    </row>
    <row r="6" spans="1:10" ht="18.75" x14ac:dyDescent="0.2">
      <c r="A6" s="419"/>
      <c r="B6" s="614" t="s">
        <v>1172</v>
      </c>
    </row>
    <row r="7" spans="1:10" ht="36" customHeight="1" x14ac:dyDescent="0.2">
      <c r="A7" s="420"/>
      <c r="B7" s="411"/>
      <c r="C7" s="411"/>
      <c r="D7" s="411"/>
      <c r="E7" s="411"/>
      <c r="F7" s="411"/>
      <c r="G7" s="411"/>
      <c r="H7" s="411"/>
      <c r="I7" s="411"/>
      <c r="J7" s="411"/>
    </row>
    <row r="8" spans="1:10" x14ac:dyDescent="0.2">
      <c r="A8" s="417" t="s">
        <v>997</v>
      </c>
      <c r="B8" s="302"/>
      <c r="C8" s="302"/>
      <c r="D8" s="302"/>
      <c r="E8" s="302"/>
      <c r="F8" s="302"/>
      <c r="G8" s="302"/>
      <c r="H8" s="302"/>
      <c r="I8" s="302"/>
      <c r="J8" s="303"/>
    </row>
    <row r="9" spans="1:10" x14ac:dyDescent="0.2">
      <c r="A9" s="304"/>
      <c r="B9" s="305"/>
      <c r="C9" s="305"/>
      <c r="D9" s="305"/>
      <c r="E9" s="305"/>
      <c r="F9" s="305"/>
      <c r="G9" s="305"/>
      <c r="H9" s="305"/>
      <c r="I9" s="305"/>
      <c r="J9" s="412"/>
    </row>
    <row r="10" spans="1:10" x14ac:dyDescent="0.2">
      <c r="A10" s="306"/>
      <c r="B10" s="252"/>
      <c r="C10" s="252"/>
      <c r="D10" s="252"/>
      <c r="E10" s="252"/>
      <c r="F10" s="305"/>
      <c r="G10" s="252"/>
      <c r="H10" s="252"/>
      <c r="I10" s="305"/>
      <c r="J10" s="412"/>
    </row>
    <row r="11" spans="1:10" x14ac:dyDescent="0.2">
      <c r="A11" s="413" t="s">
        <v>996</v>
      </c>
      <c r="B11" s="305"/>
      <c r="C11" s="305"/>
      <c r="D11" s="305"/>
      <c r="E11" s="305"/>
      <c r="F11" s="305"/>
      <c r="G11" s="414" t="s">
        <v>28</v>
      </c>
      <c r="H11" s="305"/>
      <c r="I11" s="305"/>
      <c r="J11" s="412"/>
    </row>
    <row r="12" spans="1:10" x14ac:dyDescent="0.2">
      <c r="A12" s="304"/>
      <c r="B12" s="305"/>
      <c r="C12" s="305"/>
      <c r="D12" s="305"/>
      <c r="E12" s="305"/>
      <c r="F12" s="305"/>
      <c r="G12" s="305"/>
      <c r="H12" s="305"/>
      <c r="I12" s="305"/>
      <c r="J12" s="412"/>
    </row>
    <row r="13" spans="1:10" x14ac:dyDescent="0.2">
      <c r="A13" s="306"/>
      <c r="B13" s="252"/>
      <c r="C13" s="252"/>
      <c r="D13" s="252"/>
      <c r="E13" s="252"/>
      <c r="F13" s="305"/>
      <c r="G13" s="305"/>
      <c r="H13" s="305"/>
      <c r="I13" s="305"/>
      <c r="J13" s="412"/>
    </row>
    <row r="14" spans="1:10" x14ac:dyDescent="0.2">
      <c r="A14" s="418" t="s">
        <v>29</v>
      </c>
      <c r="B14" s="252"/>
      <c r="C14" s="252"/>
      <c r="D14" s="252"/>
      <c r="E14" s="252"/>
      <c r="F14" s="252"/>
      <c r="G14" s="252"/>
      <c r="H14" s="252"/>
      <c r="I14" s="252"/>
      <c r="J14" s="415"/>
    </row>
  </sheetData>
  <mergeCells count="1">
    <mergeCell ref="B5:J5"/>
  </mergeCells>
  <hyperlinks>
    <hyperlink ref="B6" r:id="rId1" xr:uid="{EB7E47A1-7A7F-434E-9CE7-B912D3987E79}"/>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outlinePr summaryRight="0"/>
    <pageSetUpPr fitToPage="1"/>
  </sheetPr>
  <dimension ref="A1:U110"/>
  <sheetViews>
    <sheetView showGridLines="0" view="pageLayout" zoomScaleNormal="100" zoomScaleSheetLayoutView="100" workbookViewId="0">
      <selection activeCell="D8" sqref="D8"/>
    </sheetView>
  </sheetViews>
  <sheetFormatPr defaultRowHeight="12.75" customHeight="1" x14ac:dyDescent="0.2"/>
  <cols>
    <col min="1" max="1" width="29.7109375" style="8" customWidth="1"/>
    <col min="2" max="15" width="11.7109375" style="8" customWidth="1"/>
    <col min="16" max="16" width="8.7109375" style="8" customWidth="1"/>
    <col min="17" max="17" width="8.7109375" style="9" customWidth="1"/>
    <col min="18" max="18" width="8.7109375" style="10" customWidth="1"/>
    <col min="19" max="20" width="9.140625" style="8"/>
    <col min="21" max="21" width="0" style="8" hidden="1" customWidth="1"/>
    <col min="22" max="16384" width="9.140625" style="8"/>
  </cols>
  <sheetData>
    <row r="1" spans="1:21" x14ac:dyDescent="0.2">
      <c r="A1" s="96" t="s">
        <v>633</v>
      </c>
      <c r="B1" s="92"/>
      <c r="C1" s="89" t="s">
        <v>764</v>
      </c>
      <c r="D1" s="90"/>
      <c r="E1" s="954"/>
      <c r="F1" s="955"/>
      <c r="G1" s="955"/>
      <c r="H1" s="955"/>
      <c r="I1" s="955"/>
      <c r="J1" s="955"/>
      <c r="K1" s="955"/>
      <c r="L1" s="955"/>
      <c r="M1" s="955"/>
      <c r="N1" s="955"/>
      <c r="O1" s="955"/>
      <c r="P1" s="945" t="s">
        <v>1215</v>
      </c>
      <c r="Q1" s="946"/>
      <c r="R1" s="947"/>
    </row>
    <row r="2" spans="1:21" x14ac:dyDescent="0.2">
      <c r="A2" s="92"/>
      <c r="B2" s="92"/>
      <c r="C2" s="91" t="s">
        <v>749</v>
      </c>
      <c r="D2" s="362"/>
      <c r="E2" s="88" t="s">
        <v>750</v>
      </c>
      <c r="F2" s="88" t="s">
        <v>751</v>
      </c>
      <c r="G2" s="74"/>
      <c r="H2" s="88" t="s">
        <v>623</v>
      </c>
      <c r="I2" s="88"/>
      <c r="J2" s="88"/>
      <c r="K2" s="74"/>
      <c r="L2" s="88" t="s">
        <v>623</v>
      </c>
      <c r="M2" s="88"/>
      <c r="N2" s="88"/>
      <c r="O2" s="88"/>
      <c r="P2" s="948" t="s">
        <v>1214</v>
      </c>
      <c r="Q2" s="949"/>
      <c r="R2" s="950"/>
    </row>
    <row r="3" spans="1:21" ht="16.5" thickBot="1" x14ac:dyDescent="0.3">
      <c r="A3" s="363" t="s">
        <v>627</v>
      </c>
      <c r="B3" s="25"/>
      <c r="C3" s="88" t="s">
        <v>695</v>
      </c>
      <c r="D3" s="74"/>
      <c r="E3" s="92"/>
      <c r="F3" s="91" t="s">
        <v>696</v>
      </c>
      <c r="G3" s="75"/>
      <c r="H3" s="92"/>
      <c r="I3" s="92"/>
      <c r="J3" s="92"/>
      <c r="K3" s="75"/>
      <c r="L3" s="92"/>
      <c r="M3" s="92"/>
      <c r="N3" s="92"/>
      <c r="O3" s="92"/>
      <c r="P3" s="951" t="s">
        <v>874</v>
      </c>
      <c r="Q3" s="952"/>
      <c r="R3" s="953"/>
    </row>
    <row r="4" spans="1:21" ht="13.5" x14ac:dyDescent="0.25">
      <c r="A4" s="92"/>
      <c r="B4" s="97"/>
      <c r="C4" s="93" t="s">
        <v>801</v>
      </c>
      <c r="D4" s="94"/>
      <c r="E4" s="95"/>
      <c r="F4" s="95"/>
      <c r="G4" s="95"/>
      <c r="H4" s="95"/>
      <c r="I4" s="95"/>
      <c r="J4" s="95"/>
      <c r="K4" s="95"/>
      <c r="L4" s="95"/>
      <c r="M4" s="95"/>
      <c r="N4" s="95"/>
      <c r="O4" s="95"/>
      <c r="P4" s="95"/>
      <c r="Q4" s="106"/>
      <c r="R4" s="107"/>
    </row>
    <row r="5" spans="1:21" s="13" customFormat="1" ht="36" x14ac:dyDescent="0.2">
      <c r="A5" s="98"/>
      <c r="B5" s="99" t="s">
        <v>628</v>
      </c>
      <c r="C5" s="582" t="s">
        <v>344</v>
      </c>
      <c r="D5" s="582" t="s">
        <v>809</v>
      </c>
      <c r="E5" s="582" t="s">
        <v>1138</v>
      </c>
      <c r="F5" s="76" t="s">
        <v>1154</v>
      </c>
      <c r="G5" s="76" t="s">
        <v>1154</v>
      </c>
      <c r="H5" s="76" t="s">
        <v>1154</v>
      </c>
      <c r="I5" s="76" t="s">
        <v>1154</v>
      </c>
      <c r="J5" s="76" t="s">
        <v>1154</v>
      </c>
      <c r="K5" s="76" t="s">
        <v>1154</v>
      </c>
      <c r="L5" s="76" t="s">
        <v>1154</v>
      </c>
      <c r="M5" s="76" t="s">
        <v>1154</v>
      </c>
      <c r="N5" s="76" t="s">
        <v>1154</v>
      </c>
      <c r="O5" s="76" t="s">
        <v>1154</v>
      </c>
      <c r="P5" s="108" t="s">
        <v>706</v>
      </c>
      <c r="Q5" s="109" t="s">
        <v>697</v>
      </c>
      <c r="R5" s="110" t="s">
        <v>707</v>
      </c>
    </row>
    <row r="6" spans="1:21" ht="17.100000000000001" customHeight="1" x14ac:dyDescent="0.25">
      <c r="A6" s="600" t="s">
        <v>698</v>
      </c>
      <c r="B6" s="959"/>
      <c r="C6" s="960"/>
      <c r="D6" s="960"/>
      <c r="E6" s="960"/>
      <c r="F6" s="960"/>
      <c r="G6" s="960"/>
      <c r="H6" s="960"/>
      <c r="I6" s="960"/>
      <c r="J6" s="960"/>
      <c r="K6" s="960"/>
      <c r="L6" s="960"/>
      <c r="M6" s="960"/>
      <c r="N6" s="960"/>
      <c r="O6" s="960"/>
      <c r="P6" s="960"/>
      <c r="Q6" s="960"/>
      <c r="R6" s="961"/>
    </row>
    <row r="7" spans="1:21" ht="17.100000000000001" customHeight="1" x14ac:dyDescent="0.2">
      <c r="A7" s="101" t="s">
        <v>370</v>
      </c>
      <c r="B7" s="583">
        <f t="shared" ref="B7:B12" si="0">SUM(C7:O7)</f>
        <v>0</v>
      </c>
      <c r="C7" s="77"/>
      <c r="D7" s="77"/>
      <c r="E7" s="77"/>
      <c r="F7" s="77"/>
      <c r="G7" s="77"/>
      <c r="H7" s="77"/>
      <c r="I7" s="77"/>
      <c r="J7" s="77"/>
      <c r="K7" s="77"/>
      <c r="L7" s="77"/>
      <c r="M7" s="77"/>
      <c r="N7" s="77"/>
      <c r="O7" s="77"/>
      <c r="P7" s="111"/>
      <c r="Q7" s="112"/>
      <c r="R7" s="113"/>
      <c r="U7" s="18">
        <f>SUM(C7:O7)</f>
        <v>0</v>
      </c>
    </row>
    <row r="8" spans="1:21" ht="17.100000000000001" customHeight="1" x14ac:dyDescent="0.2">
      <c r="A8" s="101" t="s">
        <v>371</v>
      </c>
      <c r="B8" s="583">
        <f t="shared" si="0"/>
        <v>0</v>
      </c>
      <c r="C8" s="77"/>
      <c r="D8" s="77"/>
      <c r="E8" s="77"/>
      <c r="F8" s="77"/>
      <c r="G8" s="77"/>
      <c r="H8" s="77"/>
      <c r="I8" s="77"/>
      <c r="J8" s="77"/>
      <c r="K8" s="77"/>
      <c r="L8" s="77"/>
      <c r="M8" s="77"/>
      <c r="N8" s="77"/>
      <c r="O8" s="77"/>
      <c r="P8" s="111"/>
      <c r="Q8" s="112"/>
      <c r="R8" s="113"/>
      <c r="U8" s="18">
        <f>SUM(C8:O8)</f>
        <v>0</v>
      </c>
    </row>
    <row r="9" spans="1:21" ht="17.100000000000001" customHeight="1" x14ac:dyDescent="0.2">
      <c r="A9" s="102" t="s">
        <v>372</v>
      </c>
      <c r="B9" s="588">
        <f t="shared" si="0"/>
        <v>0</v>
      </c>
      <c r="C9" s="584">
        <f>SUM(C7:C8)</f>
        <v>0</v>
      </c>
      <c r="D9" s="584">
        <f t="shared" ref="D9:O9" si="1">SUM(D7:D8)</f>
        <v>0</v>
      </c>
      <c r="E9" s="584">
        <f t="shared" si="1"/>
        <v>0</v>
      </c>
      <c r="F9" s="584">
        <f t="shared" si="1"/>
        <v>0</v>
      </c>
      <c r="G9" s="584">
        <f t="shared" ref="G9:J9" si="2">SUM(G7:G8)</f>
        <v>0</v>
      </c>
      <c r="H9" s="584">
        <f t="shared" si="2"/>
        <v>0</v>
      </c>
      <c r="I9" s="584">
        <f t="shared" si="2"/>
        <v>0</v>
      </c>
      <c r="J9" s="584">
        <f t="shared" si="2"/>
        <v>0</v>
      </c>
      <c r="K9" s="584">
        <f t="shared" si="1"/>
        <v>0</v>
      </c>
      <c r="L9" s="584">
        <f t="shared" si="1"/>
        <v>0</v>
      </c>
      <c r="M9" s="584">
        <f t="shared" ref="M9" si="3">SUM(M7:M8)</f>
        <v>0</v>
      </c>
      <c r="N9" s="584">
        <f t="shared" si="1"/>
        <v>0</v>
      </c>
      <c r="O9" s="584">
        <f t="shared" si="1"/>
        <v>0</v>
      </c>
      <c r="P9" s="585" t="e">
        <f>B9/$D$3</f>
        <v>#DIV/0!</v>
      </c>
      <c r="Q9" s="586" t="e">
        <f>B9/$K$3</f>
        <v>#DIV/0!</v>
      </c>
      <c r="R9" s="587" t="e">
        <f>B9/$B$88</f>
        <v>#DIV/0!</v>
      </c>
    </row>
    <row r="10" spans="1:21" ht="17.100000000000001" customHeight="1" x14ac:dyDescent="0.2">
      <c r="A10" s="101" t="s">
        <v>373</v>
      </c>
      <c r="B10" s="583">
        <f t="shared" si="0"/>
        <v>0</v>
      </c>
      <c r="C10" s="77"/>
      <c r="D10" s="77"/>
      <c r="E10" s="77"/>
      <c r="F10" s="77"/>
      <c r="G10" s="77"/>
      <c r="H10" s="77"/>
      <c r="I10" s="77"/>
      <c r="J10" s="77"/>
      <c r="K10" s="77"/>
      <c r="L10" s="77"/>
      <c r="M10" s="77"/>
      <c r="N10" s="77"/>
      <c r="O10" s="77"/>
      <c r="P10" s="114"/>
      <c r="Q10" s="115"/>
      <c r="R10" s="116"/>
      <c r="U10" s="18">
        <f>SUM(C10:O10)</f>
        <v>0</v>
      </c>
    </row>
    <row r="11" spans="1:21" ht="17.100000000000001" customHeight="1" x14ac:dyDescent="0.2">
      <c r="A11" s="101" t="s">
        <v>374</v>
      </c>
      <c r="B11" s="583">
        <f t="shared" si="0"/>
        <v>0</v>
      </c>
      <c r="C11" s="77"/>
      <c r="D11" s="77"/>
      <c r="E11" s="77"/>
      <c r="F11" s="77"/>
      <c r="G11" s="77"/>
      <c r="H11" s="77"/>
      <c r="I11" s="77"/>
      <c r="J11" s="77"/>
      <c r="K11" s="77"/>
      <c r="L11" s="77"/>
      <c r="M11" s="77"/>
      <c r="N11" s="77"/>
      <c r="O11" s="77"/>
      <c r="P11" s="114"/>
      <c r="Q11" s="115"/>
      <c r="R11" s="116"/>
      <c r="U11" s="18">
        <f>SUM(C11:O11)</f>
        <v>0</v>
      </c>
    </row>
    <row r="12" spans="1:21" ht="17.100000000000001" customHeight="1" x14ac:dyDescent="0.2">
      <c r="A12" s="103" t="s">
        <v>375</v>
      </c>
      <c r="B12" s="588">
        <f t="shared" si="0"/>
        <v>0</v>
      </c>
      <c r="C12" s="584">
        <f t="shared" ref="C12:O12" si="4">SUM(C9:C11)</f>
        <v>0</v>
      </c>
      <c r="D12" s="584">
        <f t="shared" si="4"/>
        <v>0</v>
      </c>
      <c r="E12" s="584">
        <f t="shared" si="4"/>
        <v>0</v>
      </c>
      <c r="F12" s="584">
        <f t="shared" si="4"/>
        <v>0</v>
      </c>
      <c r="G12" s="584">
        <f t="shared" ref="G12:J12" si="5">SUM(G9:G11)</f>
        <v>0</v>
      </c>
      <c r="H12" s="584">
        <f t="shared" si="5"/>
        <v>0</v>
      </c>
      <c r="I12" s="584">
        <f t="shared" si="5"/>
        <v>0</v>
      </c>
      <c r="J12" s="584">
        <f t="shared" si="5"/>
        <v>0</v>
      </c>
      <c r="K12" s="584">
        <f t="shared" si="4"/>
        <v>0</v>
      </c>
      <c r="L12" s="584">
        <f t="shared" si="4"/>
        <v>0</v>
      </c>
      <c r="M12" s="584">
        <f t="shared" ref="M12" si="6">SUM(M9:M11)</f>
        <v>0</v>
      </c>
      <c r="N12" s="584">
        <f t="shared" si="4"/>
        <v>0</v>
      </c>
      <c r="O12" s="584">
        <f t="shared" si="4"/>
        <v>0</v>
      </c>
      <c r="P12" s="585" t="e">
        <f>B12/$D$3</f>
        <v>#DIV/0!</v>
      </c>
      <c r="Q12" s="586" t="e">
        <f>B12/$K$3</f>
        <v>#DIV/0!</v>
      </c>
      <c r="R12" s="587" t="e">
        <f>B12/$B$88</f>
        <v>#DIV/0!</v>
      </c>
    </row>
    <row r="13" spans="1:21" ht="17.100000000000001" customHeight="1" x14ac:dyDescent="0.25">
      <c r="A13" s="600" t="s">
        <v>699</v>
      </c>
      <c r="B13" s="959"/>
      <c r="C13" s="960"/>
      <c r="D13" s="960"/>
      <c r="E13" s="960"/>
      <c r="F13" s="960"/>
      <c r="G13" s="960"/>
      <c r="H13" s="960"/>
      <c r="I13" s="960"/>
      <c r="J13" s="960"/>
      <c r="K13" s="960"/>
      <c r="L13" s="960"/>
      <c r="M13" s="960"/>
      <c r="N13" s="960"/>
      <c r="O13" s="960"/>
      <c r="P13" s="960"/>
      <c r="Q13" s="960"/>
      <c r="R13" s="961"/>
    </row>
    <row r="14" spans="1:21" ht="17.100000000000001" customHeight="1" x14ac:dyDescent="0.2">
      <c r="A14" s="101" t="s">
        <v>376</v>
      </c>
      <c r="B14" s="583">
        <f t="shared" ref="B14:B20" si="7">SUM(C14:O14)</f>
        <v>0</v>
      </c>
      <c r="C14" s="77"/>
      <c r="D14" s="77"/>
      <c r="E14" s="77"/>
      <c r="F14" s="77"/>
      <c r="G14" s="77"/>
      <c r="H14" s="77"/>
      <c r="I14" s="77"/>
      <c r="J14" s="77"/>
      <c r="K14" s="77"/>
      <c r="L14" s="77"/>
      <c r="M14" s="77"/>
      <c r="N14" s="77"/>
      <c r="O14" s="77"/>
      <c r="P14" s="114"/>
      <c r="Q14" s="115"/>
      <c r="R14" s="116"/>
      <c r="U14" s="18">
        <f t="shared" ref="U14:U19" si="8">SUM(C14:O14)</f>
        <v>0</v>
      </c>
    </row>
    <row r="15" spans="1:21" ht="17.100000000000001" customHeight="1" x14ac:dyDescent="0.2">
      <c r="A15" s="101" t="s">
        <v>377</v>
      </c>
      <c r="B15" s="583">
        <f t="shared" si="7"/>
        <v>0</v>
      </c>
      <c r="C15" s="77"/>
      <c r="D15" s="77"/>
      <c r="E15" s="77"/>
      <c r="F15" s="77"/>
      <c r="G15" s="77"/>
      <c r="H15" s="77"/>
      <c r="I15" s="77"/>
      <c r="J15" s="77"/>
      <c r="K15" s="77"/>
      <c r="L15" s="77"/>
      <c r="M15" s="77"/>
      <c r="N15" s="77"/>
      <c r="O15" s="77"/>
      <c r="P15" s="114"/>
      <c r="Q15" s="115"/>
      <c r="R15" s="116"/>
      <c r="U15" s="18">
        <f t="shared" si="8"/>
        <v>0</v>
      </c>
    </row>
    <row r="16" spans="1:21" ht="17.100000000000001" customHeight="1" x14ac:dyDescent="0.2">
      <c r="A16" s="101" t="s">
        <v>378</v>
      </c>
      <c r="B16" s="583">
        <f t="shared" si="7"/>
        <v>0</v>
      </c>
      <c r="C16" s="77"/>
      <c r="D16" s="77"/>
      <c r="E16" s="77"/>
      <c r="F16" s="77"/>
      <c r="G16" s="77"/>
      <c r="H16" s="77"/>
      <c r="I16" s="77"/>
      <c r="J16" s="77"/>
      <c r="K16" s="77"/>
      <c r="L16" s="77"/>
      <c r="M16" s="77"/>
      <c r="N16" s="77"/>
      <c r="O16" s="77"/>
      <c r="P16" s="114"/>
      <c r="Q16" s="115"/>
      <c r="R16" s="116"/>
      <c r="U16" s="18">
        <f t="shared" si="8"/>
        <v>0</v>
      </c>
    </row>
    <row r="17" spans="1:21" ht="17.100000000000001" customHeight="1" x14ac:dyDescent="0.2">
      <c r="A17" s="101" t="s">
        <v>379</v>
      </c>
      <c r="B17" s="583">
        <f t="shared" si="7"/>
        <v>0</v>
      </c>
      <c r="C17" s="77"/>
      <c r="D17" s="77"/>
      <c r="E17" s="77"/>
      <c r="F17" s="77"/>
      <c r="G17" s="77"/>
      <c r="H17" s="77"/>
      <c r="I17" s="77"/>
      <c r="J17" s="77"/>
      <c r="K17" s="77"/>
      <c r="L17" s="77"/>
      <c r="M17" s="77"/>
      <c r="N17" s="77"/>
      <c r="O17" s="77"/>
      <c r="P17" s="114"/>
      <c r="Q17" s="115"/>
      <c r="R17" s="116"/>
      <c r="U17" s="18">
        <f t="shared" si="8"/>
        <v>0</v>
      </c>
    </row>
    <row r="18" spans="1:21" ht="17.100000000000001" customHeight="1" x14ac:dyDescent="0.2">
      <c r="A18" s="101" t="s">
        <v>380</v>
      </c>
      <c r="B18" s="583">
        <f t="shared" si="7"/>
        <v>0</v>
      </c>
      <c r="C18" s="77"/>
      <c r="D18" s="77"/>
      <c r="E18" s="77"/>
      <c r="F18" s="77"/>
      <c r="G18" s="77"/>
      <c r="H18" s="77"/>
      <c r="I18" s="77"/>
      <c r="J18" s="77"/>
      <c r="K18" s="77"/>
      <c r="L18" s="77"/>
      <c r="M18" s="77"/>
      <c r="N18" s="77"/>
      <c r="O18" s="77"/>
      <c r="P18" s="114"/>
      <c r="Q18" s="115"/>
      <c r="R18" s="116"/>
      <c r="U18" s="18">
        <f t="shared" si="8"/>
        <v>0</v>
      </c>
    </row>
    <row r="19" spans="1:21" ht="17.100000000000001" customHeight="1" x14ac:dyDescent="0.2">
      <c r="A19" s="101" t="s">
        <v>381</v>
      </c>
      <c r="B19" s="583">
        <f t="shared" si="7"/>
        <v>0</v>
      </c>
      <c r="C19" s="77"/>
      <c r="D19" s="77"/>
      <c r="E19" s="77"/>
      <c r="F19" s="77"/>
      <c r="G19" s="77"/>
      <c r="H19" s="77"/>
      <c r="I19" s="77"/>
      <c r="J19" s="77"/>
      <c r="K19" s="77"/>
      <c r="L19" s="77"/>
      <c r="M19" s="77"/>
      <c r="N19" s="77"/>
      <c r="O19" s="77"/>
      <c r="P19" s="114"/>
      <c r="Q19" s="115"/>
      <c r="R19" s="116"/>
      <c r="U19" s="18">
        <f t="shared" si="8"/>
        <v>0</v>
      </c>
    </row>
    <row r="20" spans="1:21" ht="17.100000000000001" customHeight="1" x14ac:dyDescent="0.2">
      <c r="A20" s="103" t="s">
        <v>382</v>
      </c>
      <c r="B20" s="588">
        <f t="shared" si="7"/>
        <v>0</v>
      </c>
      <c r="C20" s="584">
        <f t="shared" ref="C20:O20" si="9">SUM(C14:C19)</f>
        <v>0</v>
      </c>
      <c r="D20" s="584">
        <f t="shared" si="9"/>
        <v>0</v>
      </c>
      <c r="E20" s="584">
        <f t="shared" si="9"/>
        <v>0</v>
      </c>
      <c r="F20" s="584">
        <f t="shared" si="9"/>
        <v>0</v>
      </c>
      <c r="G20" s="584">
        <f t="shared" ref="G20:J20" si="10">SUM(G14:G19)</f>
        <v>0</v>
      </c>
      <c r="H20" s="584">
        <f t="shared" si="10"/>
        <v>0</v>
      </c>
      <c r="I20" s="584">
        <f t="shared" si="10"/>
        <v>0</v>
      </c>
      <c r="J20" s="584">
        <f t="shared" si="10"/>
        <v>0</v>
      </c>
      <c r="K20" s="584">
        <f t="shared" si="9"/>
        <v>0</v>
      </c>
      <c r="L20" s="584">
        <f t="shared" si="9"/>
        <v>0</v>
      </c>
      <c r="M20" s="584">
        <f t="shared" ref="M20" si="11">SUM(M14:M19)</f>
        <v>0</v>
      </c>
      <c r="N20" s="584">
        <f t="shared" si="9"/>
        <v>0</v>
      </c>
      <c r="O20" s="584">
        <f t="shared" si="9"/>
        <v>0</v>
      </c>
      <c r="P20" s="589" t="e">
        <f>B20/$D$3</f>
        <v>#DIV/0!</v>
      </c>
      <c r="Q20" s="586" t="e">
        <f>B20/$K$3</f>
        <v>#DIV/0!</v>
      </c>
      <c r="R20" s="587" t="e">
        <f>B20/$B$88</f>
        <v>#DIV/0!</v>
      </c>
    </row>
    <row r="21" spans="1:21" ht="17.100000000000001" customHeight="1" x14ac:dyDescent="0.25">
      <c r="A21" s="601" t="s">
        <v>816</v>
      </c>
      <c r="B21" s="959"/>
      <c r="C21" s="960"/>
      <c r="D21" s="960"/>
      <c r="E21" s="960"/>
      <c r="F21" s="960"/>
      <c r="G21" s="960"/>
      <c r="H21" s="960"/>
      <c r="I21" s="960"/>
      <c r="J21" s="960"/>
      <c r="K21" s="960"/>
      <c r="L21" s="960"/>
      <c r="M21" s="960"/>
      <c r="N21" s="960"/>
      <c r="O21" s="960"/>
      <c r="P21" s="960"/>
      <c r="Q21" s="960"/>
      <c r="R21" s="961"/>
    </row>
    <row r="22" spans="1:21" ht="17.100000000000001" customHeight="1" x14ac:dyDescent="0.2">
      <c r="A22" s="104" t="s">
        <v>376</v>
      </c>
      <c r="B22" s="583">
        <f t="shared" ref="B22:B28" si="12">SUM(C22:O22)</f>
        <v>0</v>
      </c>
      <c r="C22" s="77"/>
      <c r="D22" s="77"/>
      <c r="E22" s="77"/>
      <c r="F22" s="77"/>
      <c r="G22" s="77"/>
      <c r="H22" s="77"/>
      <c r="I22" s="77"/>
      <c r="J22" s="77"/>
      <c r="K22" s="77"/>
      <c r="L22" s="77"/>
      <c r="M22" s="77"/>
      <c r="N22" s="77"/>
      <c r="O22" s="77"/>
      <c r="P22" s="114"/>
      <c r="Q22" s="115"/>
      <c r="R22" s="116"/>
      <c r="U22" s="18">
        <f t="shared" ref="U22:U27" si="13">SUM(C22:O22)</f>
        <v>0</v>
      </c>
    </row>
    <row r="23" spans="1:21" ht="17.100000000000001" customHeight="1" x14ac:dyDescent="0.2">
      <c r="A23" s="104" t="s">
        <v>377</v>
      </c>
      <c r="B23" s="583">
        <f t="shared" si="12"/>
        <v>0</v>
      </c>
      <c r="C23" s="77"/>
      <c r="D23" s="77"/>
      <c r="E23" s="77"/>
      <c r="F23" s="77"/>
      <c r="G23" s="77"/>
      <c r="H23" s="77"/>
      <c r="I23" s="77"/>
      <c r="J23" s="77"/>
      <c r="K23" s="77"/>
      <c r="L23" s="77"/>
      <c r="M23" s="77"/>
      <c r="N23" s="77"/>
      <c r="O23" s="77"/>
      <c r="P23" s="114"/>
      <c r="Q23" s="115"/>
      <c r="R23" s="116"/>
      <c r="U23" s="18">
        <f t="shared" si="13"/>
        <v>0</v>
      </c>
    </row>
    <row r="24" spans="1:21" ht="17.100000000000001" customHeight="1" x14ac:dyDescent="0.2">
      <c r="A24" s="104" t="s">
        <v>378</v>
      </c>
      <c r="B24" s="583">
        <f t="shared" si="12"/>
        <v>0</v>
      </c>
      <c r="C24" s="77"/>
      <c r="D24" s="77"/>
      <c r="E24" s="77"/>
      <c r="F24" s="77"/>
      <c r="G24" s="77"/>
      <c r="H24" s="77"/>
      <c r="I24" s="77"/>
      <c r="J24" s="77"/>
      <c r="K24" s="77"/>
      <c r="L24" s="77"/>
      <c r="M24" s="77"/>
      <c r="N24" s="77"/>
      <c r="O24" s="77"/>
      <c r="P24" s="114"/>
      <c r="Q24" s="115"/>
      <c r="R24" s="116"/>
      <c r="U24" s="18">
        <f t="shared" si="13"/>
        <v>0</v>
      </c>
    </row>
    <row r="25" spans="1:21" ht="17.100000000000001" customHeight="1" x14ac:dyDescent="0.2">
      <c r="A25" s="104" t="s">
        <v>379</v>
      </c>
      <c r="B25" s="583">
        <f t="shared" si="12"/>
        <v>0</v>
      </c>
      <c r="C25" s="77"/>
      <c r="D25" s="77"/>
      <c r="E25" s="77"/>
      <c r="F25" s="77"/>
      <c r="G25" s="77"/>
      <c r="H25" s="77"/>
      <c r="I25" s="77"/>
      <c r="J25" s="77"/>
      <c r="K25" s="77"/>
      <c r="L25" s="77"/>
      <c r="M25" s="77"/>
      <c r="N25" s="77"/>
      <c r="O25" s="77"/>
      <c r="P25" s="114"/>
      <c r="Q25" s="115"/>
      <c r="R25" s="116"/>
      <c r="U25" s="18">
        <f t="shared" si="13"/>
        <v>0</v>
      </c>
    </row>
    <row r="26" spans="1:21" ht="17.100000000000001" customHeight="1" x14ac:dyDescent="0.2">
      <c r="A26" s="104" t="s">
        <v>380</v>
      </c>
      <c r="B26" s="583">
        <f t="shared" si="12"/>
        <v>0</v>
      </c>
      <c r="C26" s="77"/>
      <c r="D26" s="77"/>
      <c r="E26" s="77"/>
      <c r="F26" s="77"/>
      <c r="G26" s="77"/>
      <c r="H26" s="77"/>
      <c r="I26" s="77"/>
      <c r="J26" s="77"/>
      <c r="K26" s="77"/>
      <c r="L26" s="77"/>
      <c r="M26" s="77"/>
      <c r="N26" s="77"/>
      <c r="O26" s="77"/>
      <c r="P26" s="114"/>
      <c r="Q26" s="115"/>
      <c r="R26" s="116"/>
      <c r="U26" s="18">
        <f t="shared" si="13"/>
        <v>0</v>
      </c>
    </row>
    <row r="27" spans="1:21" ht="17.100000000000001" customHeight="1" x14ac:dyDescent="0.2">
      <c r="A27" s="101" t="s">
        <v>381</v>
      </c>
      <c r="B27" s="583">
        <f t="shared" si="12"/>
        <v>0</v>
      </c>
      <c r="C27" s="77"/>
      <c r="D27" s="77"/>
      <c r="E27" s="77"/>
      <c r="F27" s="77"/>
      <c r="G27" s="77"/>
      <c r="H27" s="77"/>
      <c r="I27" s="77"/>
      <c r="J27" s="77"/>
      <c r="K27" s="77"/>
      <c r="L27" s="77"/>
      <c r="M27" s="77"/>
      <c r="N27" s="77"/>
      <c r="O27" s="77"/>
      <c r="P27" s="114"/>
      <c r="Q27" s="115"/>
      <c r="R27" s="116"/>
      <c r="U27" s="18">
        <f t="shared" si="13"/>
        <v>0</v>
      </c>
    </row>
    <row r="28" spans="1:21" ht="17.100000000000001" customHeight="1" x14ac:dyDescent="0.2">
      <c r="A28" s="103" t="s">
        <v>383</v>
      </c>
      <c r="B28" s="588">
        <f t="shared" si="12"/>
        <v>0</v>
      </c>
      <c r="C28" s="584">
        <f t="shared" ref="C28:O28" si="14">SUM(C22:C27)</f>
        <v>0</v>
      </c>
      <c r="D28" s="584">
        <f t="shared" si="14"/>
        <v>0</v>
      </c>
      <c r="E28" s="584">
        <f t="shared" si="14"/>
        <v>0</v>
      </c>
      <c r="F28" s="584">
        <f t="shared" si="14"/>
        <v>0</v>
      </c>
      <c r="G28" s="584">
        <f t="shared" ref="G28:J28" si="15">SUM(G22:G27)</f>
        <v>0</v>
      </c>
      <c r="H28" s="584">
        <f t="shared" si="15"/>
        <v>0</v>
      </c>
      <c r="I28" s="584">
        <f t="shared" si="15"/>
        <v>0</v>
      </c>
      <c r="J28" s="584">
        <f t="shared" si="15"/>
        <v>0</v>
      </c>
      <c r="K28" s="584">
        <f t="shared" si="14"/>
        <v>0</v>
      </c>
      <c r="L28" s="584">
        <f t="shared" si="14"/>
        <v>0</v>
      </c>
      <c r="M28" s="584">
        <f t="shared" ref="M28" si="16">SUM(M22:M27)</f>
        <v>0</v>
      </c>
      <c r="N28" s="584">
        <f t="shared" si="14"/>
        <v>0</v>
      </c>
      <c r="O28" s="584">
        <f t="shared" si="14"/>
        <v>0</v>
      </c>
      <c r="P28" s="585" t="e">
        <f>B28/$D$3</f>
        <v>#DIV/0!</v>
      </c>
      <c r="Q28" s="586" t="e">
        <f>B28/$K$3</f>
        <v>#DIV/0!</v>
      </c>
      <c r="R28" s="587" t="e">
        <f>B28/$B$88</f>
        <v>#DIV/0!</v>
      </c>
    </row>
    <row r="29" spans="1:21" ht="17.100000000000001" customHeight="1" x14ac:dyDescent="0.25">
      <c r="A29" s="600" t="s">
        <v>700</v>
      </c>
      <c r="B29" s="959"/>
      <c r="C29" s="960"/>
      <c r="D29" s="960"/>
      <c r="E29" s="960"/>
      <c r="F29" s="960"/>
      <c r="G29" s="960"/>
      <c r="H29" s="960"/>
      <c r="I29" s="960"/>
      <c r="J29" s="960"/>
      <c r="K29" s="960"/>
      <c r="L29" s="960"/>
      <c r="M29" s="960"/>
      <c r="N29" s="960"/>
      <c r="O29" s="960"/>
      <c r="P29" s="960"/>
      <c r="Q29" s="960"/>
      <c r="R29" s="961"/>
    </row>
    <row r="30" spans="1:21" ht="17.100000000000001" customHeight="1" x14ac:dyDescent="0.2">
      <c r="A30" s="101" t="s">
        <v>384</v>
      </c>
      <c r="B30" s="583">
        <f>SUM(C30:O30)</f>
        <v>0</v>
      </c>
      <c r="C30" s="77"/>
      <c r="D30" s="77"/>
      <c r="E30" s="77"/>
      <c r="F30" s="77"/>
      <c r="G30" s="77"/>
      <c r="H30" s="77"/>
      <c r="I30" s="77"/>
      <c r="J30" s="77"/>
      <c r="K30" s="77"/>
      <c r="L30" s="77"/>
      <c r="M30" s="77"/>
      <c r="N30" s="77"/>
      <c r="O30" s="77"/>
      <c r="P30" s="114"/>
      <c r="Q30" s="115"/>
      <c r="R30" s="116"/>
      <c r="U30" s="18">
        <f>SUM(C30:O30)</f>
        <v>0</v>
      </c>
    </row>
    <row r="31" spans="1:21" ht="17.100000000000001" customHeight="1" x14ac:dyDescent="0.2">
      <c r="A31" s="101" t="s">
        <v>385</v>
      </c>
      <c r="B31" s="583">
        <f>SUM(C31:O31)</f>
        <v>0</v>
      </c>
      <c r="C31" s="77"/>
      <c r="D31" s="77"/>
      <c r="E31" s="77"/>
      <c r="F31" s="77"/>
      <c r="G31" s="77"/>
      <c r="H31" s="77"/>
      <c r="I31" s="77"/>
      <c r="J31" s="77"/>
      <c r="K31" s="77"/>
      <c r="L31" s="77"/>
      <c r="M31" s="77"/>
      <c r="N31" s="77"/>
      <c r="O31" s="77"/>
      <c r="P31" s="114"/>
      <c r="Q31" s="115"/>
      <c r="R31" s="116"/>
      <c r="U31" s="18">
        <f>SUM(C31:O31)</f>
        <v>0</v>
      </c>
    </row>
    <row r="32" spans="1:21" ht="17.100000000000001" customHeight="1" x14ac:dyDescent="0.2">
      <c r="A32" s="103" t="s">
        <v>386</v>
      </c>
      <c r="B32" s="588">
        <f>SUM(C32:O32)</f>
        <v>0</v>
      </c>
      <c r="C32" s="584">
        <f t="shared" ref="C32:O32" si="17">SUM(C30:C31)</f>
        <v>0</v>
      </c>
      <c r="D32" s="584">
        <f t="shared" si="17"/>
        <v>0</v>
      </c>
      <c r="E32" s="584">
        <f t="shared" si="17"/>
        <v>0</v>
      </c>
      <c r="F32" s="584">
        <f t="shared" si="17"/>
        <v>0</v>
      </c>
      <c r="G32" s="584">
        <f t="shared" ref="G32:J32" si="18">SUM(G30:G31)</f>
        <v>0</v>
      </c>
      <c r="H32" s="584">
        <f t="shared" si="18"/>
        <v>0</v>
      </c>
      <c r="I32" s="584">
        <f t="shared" si="18"/>
        <v>0</v>
      </c>
      <c r="J32" s="584">
        <f t="shared" si="18"/>
        <v>0</v>
      </c>
      <c r="K32" s="584">
        <f t="shared" si="17"/>
        <v>0</v>
      </c>
      <c r="L32" s="584">
        <f t="shared" si="17"/>
        <v>0</v>
      </c>
      <c r="M32" s="584">
        <f t="shared" ref="M32" si="19">SUM(M30:M31)</f>
        <v>0</v>
      </c>
      <c r="N32" s="584">
        <f t="shared" si="17"/>
        <v>0</v>
      </c>
      <c r="O32" s="584">
        <f t="shared" si="17"/>
        <v>0</v>
      </c>
      <c r="P32" s="585" t="e">
        <f>B32/$D$3</f>
        <v>#DIV/0!</v>
      </c>
      <c r="Q32" s="586" t="e">
        <f>B32/$K$3</f>
        <v>#DIV/0!</v>
      </c>
      <c r="R32" s="587" t="e">
        <f>B32/$B$88</f>
        <v>#DIV/0!</v>
      </c>
    </row>
    <row r="33" spans="1:21" ht="17.100000000000001" customHeight="1" x14ac:dyDescent="0.2">
      <c r="A33" s="101" t="s">
        <v>387</v>
      </c>
      <c r="B33" s="583">
        <f>SUM(C33:O33)</f>
        <v>0</v>
      </c>
      <c r="C33" s="77"/>
      <c r="D33" s="77"/>
      <c r="E33" s="77"/>
      <c r="F33" s="77"/>
      <c r="G33" s="77"/>
      <c r="H33" s="77"/>
      <c r="I33" s="77"/>
      <c r="J33" s="77"/>
      <c r="K33" s="77"/>
      <c r="L33" s="77"/>
      <c r="M33" s="77"/>
      <c r="N33" s="77"/>
      <c r="O33" s="77"/>
      <c r="P33" s="111"/>
      <c r="Q33" s="112"/>
      <c r="R33" s="113"/>
      <c r="U33" s="18">
        <f>SUM(C33:O33)</f>
        <v>0</v>
      </c>
    </row>
    <row r="34" spans="1:21" ht="17.100000000000001" customHeight="1" x14ac:dyDescent="0.2">
      <c r="A34" s="103" t="s">
        <v>388</v>
      </c>
      <c r="B34" s="588">
        <f>SUM(C34:O34)</f>
        <v>0</v>
      </c>
      <c r="C34" s="584">
        <f t="shared" ref="C34:O34" si="20">SUM(C32:C33)</f>
        <v>0</v>
      </c>
      <c r="D34" s="584">
        <f t="shared" si="20"/>
        <v>0</v>
      </c>
      <c r="E34" s="584">
        <f t="shared" si="20"/>
        <v>0</v>
      </c>
      <c r="F34" s="584">
        <f t="shared" si="20"/>
        <v>0</v>
      </c>
      <c r="G34" s="584">
        <f t="shared" ref="G34:J34" si="21">SUM(G32:G33)</f>
        <v>0</v>
      </c>
      <c r="H34" s="584">
        <f t="shared" si="21"/>
        <v>0</v>
      </c>
      <c r="I34" s="584">
        <f t="shared" si="21"/>
        <v>0</v>
      </c>
      <c r="J34" s="584">
        <f t="shared" si="21"/>
        <v>0</v>
      </c>
      <c r="K34" s="584">
        <f t="shared" si="20"/>
        <v>0</v>
      </c>
      <c r="L34" s="584">
        <f t="shared" si="20"/>
        <v>0</v>
      </c>
      <c r="M34" s="584">
        <f t="shared" ref="M34" si="22">SUM(M32:M33)</f>
        <v>0</v>
      </c>
      <c r="N34" s="584">
        <f t="shared" si="20"/>
        <v>0</v>
      </c>
      <c r="O34" s="584">
        <f t="shared" si="20"/>
        <v>0</v>
      </c>
      <c r="P34" s="585" t="e">
        <f>B34/$D$3</f>
        <v>#DIV/0!</v>
      </c>
      <c r="Q34" s="586" t="e">
        <f>B34/$K$3</f>
        <v>#DIV/0!</v>
      </c>
      <c r="R34" s="587" t="e">
        <f>B34/$B$88</f>
        <v>#DIV/0!</v>
      </c>
    </row>
    <row r="35" spans="1:21" ht="33" customHeight="1" x14ac:dyDescent="0.2">
      <c r="A35" s="103"/>
      <c r="B35" s="594"/>
      <c r="C35" s="598" t="str">
        <f>C5</f>
        <v>HOME</v>
      </c>
      <c r="D35" s="598" t="str">
        <f t="shared" ref="D35:O35" si="23">D5</f>
        <v>Tax Credit Equity</v>
      </c>
      <c r="E35" s="598" t="str">
        <f t="shared" si="23"/>
        <v>Conv. Loan</v>
      </c>
      <c r="F35" s="598" t="str">
        <f t="shared" si="23"/>
        <v>&lt;source&gt;</v>
      </c>
      <c r="G35" s="598" t="str">
        <f t="shared" ref="G35:J35" si="24">G5</f>
        <v>&lt;source&gt;</v>
      </c>
      <c r="H35" s="598" t="str">
        <f t="shared" si="24"/>
        <v>&lt;source&gt;</v>
      </c>
      <c r="I35" s="598" t="str">
        <f t="shared" si="24"/>
        <v>&lt;source&gt;</v>
      </c>
      <c r="J35" s="598" t="str">
        <f t="shared" si="24"/>
        <v>&lt;source&gt;</v>
      </c>
      <c r="K35" s="598" t="str">
        <f t="shared" si="23"/>
        <v>&lt;source&gt;</v>
      </c>
      <c r="L35" s="598" t="str">
        <f t="shared" si="23"/>
        <v>&lt;source&gt;</v>
      </c>
      <c r="M35" s="598" t="str">
        <f t="shared" ref="M35" si="25">M5</f>
        <v>&lt;source&gt;</v>
      </c>
      <c r="N35" s="598" t="str">
        <f t="shared" si="23"/>
        <v>&lt;source&gt;</v>
      </c>
      <c r="O35" s="598" t="str">
        <f t="shared" si="23"/>
        <v>&lt;source&gt;</v>
      </c>
      <c r="P35" s="595"/>
      <c r="Q35" s="596"/>
      <c r="R35" s="597"/>
    </row>
    <row r="36" spans="1:21" ht="17.100000000000001" customHeight="1" x14ac:dyDescent="0.25">
      <c r="A36" s="600" t="s">
        <v>701</v>
      </c>
      <c r="B36" s="959"/>
      <c r="C36" s="960"/>
      <c r="D36" s="960"/>
      <c r="E36" s="960"/>
      <c r="F36" s="960"/>
      <c r="G36" s="960"/>
      <c r="H36" s="960"/>
      <c r="I36" s="960"/>
      <c r="J36" s="960"/>
      <c r="K36" s="960"/>
      <c r="L36" s="960"/>
      <c r="M36" s="960"/>
      <c r="N36" s="960"/>
      <c r="O36" s="960"/>
      <c r="P36" s="960"/>
      <c r="Q36" s="960"/>
      <c r="R36" s="961"/>
    </row>
    <row r="37" spans="1:21" ht="17.100000000000001" customHeight="1" x14ac:dyDescent="0.2">
      <c r="A37" s="581" t="s">
        <v>389</v>
      </c>
      <c r="B37" s="583">
        <f t="shared" ref="B37:B44" si="26">SUM(C37:O37)</f>
        <v>0</v>
      </c>
      <c r="C37" s="77"/>
      <c r="D37" s="77"/>
      <c r="E37" s="77"/>
      <c r="F37" s="77"/>
      <c r="G37" s="77"/>
      <c r="H37" s="77"/>
      <c r="I37" s="77"/>
      <c r="J37" s="77"/>
      <c r="K37" s="77"/>
      <c r="L37" s="77"/>
      <c r="M37" s="77"/>
      <c r="N37" s="77"/>
      <c r="O37" s="77"/>
      <c r="P37" s="114"/>
      <c r="Q37" s="115"/>
      <c r="R37" s="116"/>
      <c r="U37" s="18">
        <f t="shared" ref="U37:U43" si="27">SUM(C37:O37)</f>
        <v>0</v>
      </c>
    </row>
    <row r="38" spans="1:21" ht="17.100000000000001" customHeight="1" x14ac:dyDescent="0.2">
      <c r="A38" s="101" t="s">
        <v>632</v>
      </c>
      <c r="B38" s="583">
        <f t="shared" si="26"/>
        <v>0</v>
      </c>
      <c r="C38" s="77"/>
      <c r="D38" s="77"/>
      <c r="E38" s="77"/>
      <c r="F38" s="77"/>
      <c r="G38" s="77"/>
      <c r="H38" s="77"/>
      <c r="I38" s="77"/>
      <c r="J38" s="77"/>
      <c r="K38" s="77"/>
      <c r="L38" s="77"/>
      <c r="M38" s="77"/>
      <c r="N38" s="77"/>
      <c r="O38" s="77"/>
      <c r="P38" s="114"/>
      <c r="Q38" s="115"/>
      <c r="R38" s="116"/>
      <c r="U38" s="18">
        <f t="shared" si="27"/>
        <v>0</v>
      </c>
    </row>
    <row r="39" spans="1:21" ht="17.100000000000001" customHeight="1" x14ac:dyDescent="0.2">
      <c r="A39" s="101" t="s">
        <v>390</v>
      </c>
      <c r="B39" s="583">
        <f t="shared" si="26"/>
        <v>0</v>
      </c>
      <c r="C39" s="77"/>
      <c r="D39" s="77"/>
      <c r="E39" s="77"/>
      <c r="F39" s="77"/>
      <c r="G39" s="77"/>
      <c r="H39" s="77"/>
      <c r="I39" s="77"/>
      <c r="J39" s="77"/>
      <c r="K39" s="77"/>
      <c r="L39" s="77"/>
      <c r="M39" s="77"/>
      <c r="N39" s="77"/>
      <c r="O39" s="77"/>
      <c r="P39" s="114"/>
      <c r="Q39" s="115"/>
      <c r="R39" s="116"/>
      <c r="U39" s="18">
        <f t="shared" si="27"/>
        <v>0</v>
      </c>
    </row>
    <row r="40" spans="1:21" ht="17.100000000000001" customHeight="1" x14ac:dyDescent="0.2">
      <c r="A40" s="581" t="s">
        <v>398</v>
      </c>
      <c r="B40" s="583">
        <f t="shared" si="26"/>
        <v>0</v>
      </c>
      <c r="C40" s="77"/>
      <c r="D40" s="77"/>
      <c r="E40" s="77"/>
      <c r="F40" s="77"/>
      <c r="G40" s="77"/>
      <c r="H40" s="77"/>
      <c r="I40" s="77"/>
      <c r="J40" s="77"/>
      <c r="K40" s="77"/>
      <c r="L40" s="77"/>
      <c r="M40" s="77"/>
      <c r="N40" s="77"/>
      <c r="O40" s="77"/>
      <c r="P40" s="114"/>
      <c r="Q40" s="115"/>
      <c r="R40" s="116"/>
      <c r="U40" s="18">
        <f t="shared" si="27"/>
        <v>0</v>
      </c>
    </row>
    <row r="41" spans="1:21" ht="17.100000000000001" customHeight="1" x14ac:dyDescent="0.2">
      <c r="A41" s="101" t="s">
        <v>391</v>
      </c>
      <c r="B41" s="583">
        <f t="shared" si="26"/>
        <v>0</v>
      </c>
      <c r="C41" s="77"/>
      <c r="D41" s="77"/>
      <c r="E41" s="77"/>
      <c r="F41" s="77"/>
      <c r="G41" s="77"/>
      <c r="H41" s="77"/>
      <c r="I41" s="77"/>
      <c r="J41" s="77"/>
      <c r="K41" s="77"/>
      <c r="L41" s="77"/>
      <c r="M41" s="77"/>
      <c r="N41" s="77"/>
      <c r="O41" s="77"/>
      <c r="P41" s="114"/>
      <c r="Q41" s="115"/>
      <c r="R41" s="116"/>
      <c r="U41" s="18">
        <f t="shared" si="27"/>
        <v>0</v>
      </c>
    </row>
    <row r="42" spans="1:21" ht="17.100000000000001" customHeight="1" x14ac:dyDescent="0.2">
      <c r="A42" s="101" t="s">
        <v>392</v>
      </c>
      <c r="B42" s="583">
        <f t="shared" si="26"/>
        <v>0</v>
      </c>
      <c r="C42" s="77"/>
      <c r="D42" s="77"/>
      <c r="E42" s="77"/>
      <c r="F42" s="77"/>
      <c r="G42" s="77"/>
      <c r="H42" s="77"/>
      <c r="I42" s="77"/>
      <c r="J42" s="77"/>
      <c r="K42" s="77"/>
      <c r="L42" s="77"/>
      <c r="M42" s="77"/>
      <c r="N42" s="77"/>
      <c r="O42" s="77"/>
      <c r="P42" s="114"/>
      <c r="Q42" s="115"/>
      <c r="R42" s="116"/>
      <c r="U42" s="18">
        <f t="shared" si="27"/>
        <v>0</v>
      </c>
    </row>
    <row r="43" spans="1:21" ht="17.100000000000001" customHeight="1" x14ac:dyDescent="0.2">
      <c r="A43" s="101" t="s">
        <v>393</v>
      </c>
      <c r="B43" s="583">
        <f t="shared" si="26"/>
        <v>0</v>
      </c>
      <c r="C43" s="77"/>
      <c r="D43" s="77"/>
      <c r="E43" s="77"/>
      <c r="F43" s="77"/>
      <c r="G43" s="77"/>
      <c r="H43" s="77"/>
      <c r="I43" s="77"/>
      <c r="J43" s="77"/>
      <c r="K43" s="77"/>
      <c r="L43" s="77"/>
      <c r="M43" s="77"/>
      <c r="N43" s="77"/>
      <c r="O43" s="77"/>
      <c r="P43" s="114"/>
      <c r="Q43" s="115"/>
      <c r="R43" s="116"/>
      <c r="U43" s="18">
        <f t="shared" si="27"/>
        <v>0</v>
      </c>
    </row>
    <row r="44" spans="1:21" ht="17.100000000000001" customHeight="1" x14ac:dyDescent="0.2">
      <c r="A44" s="103" t="s">
        <v>394</v>
      </c>
      <c r="B44" s="588">
        <f t="shared" si="26"/>
        <v>0</v>
      </c>
      <c r="C44" s="584">
        <f t="shared" ref="C44:O44" si="28">SUM(C37:C43)</f>
        <v>0</v>
      </c>
      <c r="D44" s="584">
        <f t="shared" si="28"/>
        <v>0</v>
      </c>
      <c r="E44" s="584">
        <f t="shared" si="28"/>
        <v>0</v>
      </c>
      <c r="F44" s="584">
        <f t="shared" si="28"/>
        <v>0</v>
      </c>
      <c r="G44" s="584">
        <f t="shared" ref="G44:J44" si="29">SUM(G37:G43)</f>
        <v>0</v>
      </c>
      <c r="H44" s="584">
        <f t="shared" si="29"/>
        <v>0</v>
      </c>
      <c r="I44" s="584">
        <f t="shared" si="29"/>
        <v>0</v>
      </c>
      <c r="J44" s="584">
        <f t="shared" si="29"/>
        <v>0</v>
      </c>
      <c r="K44" s="584">
        <f t="shared" si="28"/>
        <v>0</v>
      </c>
      <c r="L44" s="584">
        <f t="shared" si="28"/>
        <v>0</v>
      </c>
      <c r="M44" s="584">
        <f t="shared" ref="M44" si="30">SUM(M37:M43)</f>
        <v>0</v>
      </c>
      <c r="N44" s="584">
        <f t="shared" si="28"/>
        <v>0</v>
      </c>
      <c r="O44" s="584">
        <f t="shared" si="28"/>
        <v>0</v>
      </c>
      <c r="P44" s="585" t="e">
        <f>B44/$D$3</f>
        <v>#DIV/0!</v>
      </c>
      <c r="Q44" s="586" t="e">
        <f>B44/$K$3</f>
        <v>#DIV/0!</v>
      </c>
      <c r="R44" s="587" t="e">
        <f>B44/$B$88</f>
        <v>#DIV/0!</v>
      </c>
    </row>
    <row r="45" spans="1:21" s="12" customFormat="1" ht="17.100000000000001" customHeight="1" x14ac:dyDescent="0.25">
      <c r="A45" s="602" t="s">
        <v>702</v>
      </c>
      <c r="B45" s="959"/>
      <c r="C45" s="960"/>
      <c r="D45" s="960"/>
      <c r="E45" s="960"/>
      <c r="F45" s="960"/>
      <c r="G45" s="960"/>
      <c r="H45" s="960"/>
      <c r="I45" s="960"/>
      <c r="J45" s="960"/>
      <c r="K45" s="960"/>
      <c r="L45" s="960"/>
      <c r="M45" s="960"/>
      <c r="N45" s="960"/>
      <c r="O45" s="960"/>
      <c r="P45" s="960"/>
      <c r="Q45" s="960"/>
      <c r="R45" s="961"/>
    </row>
    <row r="46" spans="1:21" ht="17.100000000000001" customHeight="1" x14ac:dyDescent="0.2">
      <c r="A46" s="103" t="s">
        <v>395</v>
      </c>
      <c r="B46" s="588">
        <f>SUM(C46:O46)</f>
        <v>0</v>
      </c>
      <c r="C46" s="77"/>
      <c r="D46" s="77"/>
      <c r="E46" s="77"/>
      <c r="F46" s="77"/>
      <c r="G46" s="77"/>
      <c r="H46" s="77"/>
      <c r="I46" s="77"/>
      <c r="J46" s="77"/>
      <c r="K46" s="77"/>
      <c r="L46" s="77"/>
      <c r="M46" s="77"/>
      <c r="N46" s="77"/>
      <c r="O46" s="77"/>
      <c r="P46" s="585" t="e">
        <f>B46/$D$3</f>
        <v>#DIV/0!</v>
      </c>
      <c r="Q46" s="586" t="e">
        <f>B46/$K$3</f>
        <v>#DIV/0!</v>
      </c>
      <c r="R46" s="587" t="e">
        <f>B46/$B$88</f>
        <v>#DIV/0!</v>
      </c>
      <c r="U46" s="18">
        <f>SUM(C46:O46)</f>
        <v>0</v>
      </c>
    </row>
    <row r="47" spans="1:21" ht="17.100000000000001" customHeight="1" x14ac:dyDescent="0.25">
      <c r="A47" s="600" t="s">
        <v>703</v>
      </c>
      <c r="B47" s="959"/>
      <c r="C47" s="960"/>
      <c r="D47" s="960"/>
      <c r="E47" s="960"/>
      <c r="F47" s="960"/>
      <c r="G47" s="960"/>
      <c r="H47" s="960"/>
      <c r="I47" s="960"/>
      <c r="J47" s="960"/>
      <c r="K47" s="960"/>
      <c r="L47" s="960"/>
      <c r="M47" s="960"/>
      <c r="N47" s="960"/>
      <c r="O47" s="960"/>
      <c r="P47" s="960"/>
      <c r="Q47" s="960"/>
      <c r="R47" s="961"/>
    </row>
    <row r="48" spans="1:21" ht="17.100000000000001" customHeight="1" x14ac:dyDescent="0.2">
      <c r="A48" s="101" t="s">
        <v>396</v>
      </c>
      <c r="B48" s="583">
        <f>SUM(C48:O48)</f>
        <v>0</v>
      </c>
      <c r="C48" s="77"/>
      <c r="D48" s="77"/>
      <c r="E48" s="77"/>
      <c r="F48" s="77"/>
      <c r="G48" s="77"/>
      <c r="H48" s="77"/>
      <c r="I48" s="77"/>
      <c r="J48" s="77"/>
      <c r="K48" s="77"/>
      <c r="L48" s="77"/>
      <c r="M48" s="77"/>
      <c r="N48" s="77"/>
      <c r="O48" s="77"/>
      <c r="P48" s="114"/>
      <c r="Q48" s="115"/>
      <c r="R48" s="116"/>
      <c r="U48" s="18">
        <f>SUM(C48:O48)</f>
        <v>0</v>
      </c>
    </row>
    <row r="49" spans="1:21" ht="17.100000000000001" customHeight="1" x14ac:dyDescent="0.2">
      <c r="A49" s="101" t="s">
        <v>397</v>
      </c>
      <c r="B49" s="583">
        <f>SUM(C49:O49)</f>
        <v>0</v>
      </c>
      <c r="C49" s="77"/>
      <c r="D49" s="77"/>
      <c r="E49" s="77"/>
      <c r="F49" s="77"/>
      <c r="G49" s="77"/>
      <c r="H49" s="77"/>
      <c r="I49" s="77"/>
      <c r="J49" s="77"/>
      <c r="K49" s="77"/>
      <c r="L49" s="77"/>
      <c r="M49" s="77"/>
      <c r="N49" s="77"/>
      <c r="O49" s="77"/>
      <c r="P49" s="114"/>
      <c r="Q49" s="115"/>
      <c r="R49" s="116"/>
      <c r="U49" s="18">
        <f>SUM(C49:O49)</f>
        <v>0</v>
      </c>
    </row>
    <row r="50" spans="1:21" ht="17.100000000000001" customHeight="1" x14ac:dyDescent="0.2">
      <c r="A50" s="101" t="s">
        <v>393</v>
      </c>
      <c r="B50" s="583">
        <f>SUM(C50:O50)</f>
        <v>0</v>
      </c>
      <c r="C50" s="77"/>
      <c r="D50" s="77"/>
      <c r="E50" s="77"/>
      <c r="F50" s="77"/>
      <c r="G50" s="77"/>
      <c r="H50" s="77"/>
      <c r="I50" s="77"/>
      <c r="J50" s="77"/>
      <c r="K50" s="77"/>
      <c r="L50" s="77"/>
      <c r="M50" s="77"/>
      <c r="N50" s="77"/>
      <c r="O50" s="77"/>
      <c r="P50" s="114"/>
      <c r="Q50" s="115"/>
      <c r="R50" s="116"/>
      <c r="U50" s="18">
        <f>SUM(C50:O50)</f>
        <v>0</v>
      </c>
    </row>
    <row r="51" spans="1:21" ht="17.100000000000001" customHeight="1" x14ac:dyDescent="0.2">
      <c r="A51" s="581" t="s">
        <v>398</v>
      </c>
      <c r="B51" s="583">
        <f>SUM(C51:O51)</f>
        <v>0</v>
      </c>
      <c r="C51" s="77"/>
      <c r="D51" s="77"/>
      <c r="E51" s="77"/>
      <c r="F51" s="77"/>
      <c r="G51" s="77"/>
      <c r="H51" s="77"/>
      <c r="I51" s="77"/>
      <c r="J51" s="77"/>
      <c r="K51" s="77"/>
      <c r="L51" s="77"/>
      <c r="M51" s="77"/>
      <c r="N51" s="77"/>
      <c r="O51" s="77"/>
      <c r="P51" s="114"/>
      <c r="Q51" s="115"/>
      <c r="R51" s="116"/>
      <c r="U51" s="18">
        <f>SUM(C51:O51)</f>
        <v>0</v>
      </c>
    </row>
    <row r="52" spans="1:21" ht="17.100000000000001" customHeight="1" x14ac:dyDescent="0.2">
      <c r="A52" s="103" t="s">
        <v>399</v>
      </c>
      <c r="B52" s="588">
        <f t="shared" ref="B52:O52" si="31">SUM(B48:B51)</f>
        <v>0</v>
      </c>
      <c r="C52" s="584">
        <f t="shared" si="31"/>
        <v>0</v>
      </c>
      <c r="D52" s="584">
        <f t="shared" si="31"/>
        <v>0</v>
      </c>
      <c r="E52" s="584">
        <f t="shared" si="31"/>
        <v>0</v>
      </c>
      <c r="F52" s="584">
        <f t="shared" si="31"/>
        <v>0</v>
      </c>
      <c r="G52" s="584">
        <f t="shared" ref="G52:J52" si="32">SUM(G48:G51)</f>
        <v>0</v>
      </c>
      <c r="H52" s="584">
        <f t="shared" si="32"/>
        <v>0</v>
      </c>
      <c r="I52" s="584">
        <f t="shared" si="32"/>
        <v>0</v>
      </c>
      <c r="J52" s="584">
        <f t="shared" si="32"/>
        <v>0</v>
      </c>
      <c r="K52" s="584">
        <f t="shared" si="31"/>
        <v>0</v>
      </c>
      <c r="L52" s="584">
        <f t="shared" si="31"/>
        <v>0</v>
      </c>
      <c r="M52" s="584">
        <f t="shared" ref="M52" si="33">SUM(M48:M51)</f>
        <v>0</v>
      </c>
      <c r="N52" s="584">
        <f t="shared" si="31"/>
        <v>0</v>
      </c>
      <c r="O52" s="584">
        <f t="shared" si="31"/>
        <v>0</v>
      </c>
      <c r="P52" s="585" t="e">
        <f>B52/$D$3</f>
        <v>#DIV/0!</v>
      </c>
      <c r="Q52" s="586" t="e">
        <f>B52/$K$3</f>
        <v>#DIV/0!</v>
      </c>
      <c r="R52" s="587" t="e">
        <f>B52/$B$88</f>
        <v>#DIV/0!</v>
      </c>
    </row>
    <row r="53" spans="1:21" ht="17.100000000000001" customHeight="1" x14ac:dyDescent="0.25">
      <c r="A53" s="600" t="s">
        <v>704</v>
      </c>
      <c r="B53" s="959"/>
      <c r="C53" s="960"/>
      <c r="D53" s="960"/>
      <c r="E53" s="960"/>
      <c r="F53" s="960"/>
      <c r="G53" s="960"/>
      <c r="H53" s="960"/>
      <c r="I53" s="960"/>
      <c r="J53" s="960"/>
      <c r="K53" s="960"/>
      <c r="L53" s="960"/>
      <c r="M53" s="960"/>
      <c r="N53" s="960"/>
      <c r="O53" s="960"/>
      <c r="P53" s="960"/>
      <c r="Q53" s="960"/>
      <c r="R53" s="961"/>
    </row>
    <row r="54" spans="1:21" ht="17.100000000000001" customHeight="1" x14ac:dyDescent="0.2">
      <c r="A54" s="101" t="s">
        <v>400</v>
      </c>
      <c r="B54" s="583">
        <f>SUM(C54:O54)</f>
        <v>0</v>
      </c>
      <c r="C54" s="77"/>
      <c r="D54" s="77"/>
      <c r="E54" s="77"/>
      <c r="F54" s="77"/>
      <c r="G54" s="77"/>
      <c r="H54" s="77"/>
      <c r="I54" s="77"/>
      <c r="J54" s="77"/>
      <c r="K54" s="77"/>
      <c r="L54" s="77"/>
      <c r="M54" s="77"/>
      <c r="N54" s="77"/>
      <c r="O54" s="77"/>
      <c r="P54" s="114"/>
      <c r="Q54" s="115"/>
      <c r="R54" s="116"/>
      <c r="U54" s="18">
        <f>SUM(C54:O54)</f>
        <v>0</v>
      </c>
    </row>
    <row r="55" spans="1:21" ht="17.100000000000001" customHeight="1" x14ac:dyDescent="0.2">
      <c r="A55" s="14" t="s">
        <v>1129</v>
      </c>
      <c r="B55" s="583">
        <f>SUM(C55:O55)</f>
        <v>0</v>
      </c>
      <c r="C55" s="77"/>
      <c r="D55" s="77"/>
      <c r="E55" s="77"/>
      <c r="F55" s="77"/>
      <c r="G55" s="77"/>
      <c r="H55" s="77"/>
      <c r="I55" s="77"/>
      <c r="J55" s="77"/>
      <c r="K55" s="77"/>
      <c r="L55" s="77"/>
      <c r="M55" s="77"/>
      <c r="N55" s="77"/>
      <c r="O55" s="77"/>
      <c r="P55" s="114"/>
      <c r="Q55" s="115"/>
      <c r="R55" s="116"/>
      <c r="U55" s="18">
        <f>SUM(C55:O55)</f>
        <v>0</v>
      </c>
    </row>
    <row r="56" spans="1:21" ht="17.100000000000001" customHeight="1" x14ac:dyDescent="0.2">
      <c r="A56" s="103" t="s">
        <v>402</v>
      </c>
      <c r="B56" s="588">
        <f>SUM(C56:O56)</f>
        <v>0</v>
      </c>
      <c r="C56" s="584">
        <f t="shared" ref="C56:O56" si="34">SUM(C54:C55)</f>
        <v>0</v>
      </c>
      <c r="D56" s="584">
        <f t="shared" si="34"/>
        <v>0</v>
      </c>
      <c r="E56" s="584">
        <f t="shared" si="34"/>
        <v>0</v>
      </c>
      <c r="F56" s="584">
        <f t="shared" si="34"/>
        <v>0</v>
      </c>
      <c r="G56" s="584">
        <f t="shared" ref="G56:J56" si="35">SUM(G54:G55)</f>
        <v>0</v>
      </c>
      <c r="H56" s="584">
        <f t="shared" si="35"/>
        <v>0</v>
      </c>
      <c r="I56" s="584">
        <f t="shared" si="35"/>
        <v>0</v>
      </c>
      <c r="J56" s="584">
        <f t="shared" si="35"/>
        <v>0</v>
      </c>
      <c r="K56" s="584">
        <f t="shared" si="34"/>
        <v>0</v>
      </c>
      <c r="L56" s="584">
        <f t="shared" si="34"/>
        <v>0</v>
      </c>
      <c r="M56" s="584">
        <f t="shared" ref="M56" si="36">SUM(M54:M55)</f>
        <v>0</v>
      </c>
      <c r="N56" s="584">
        <f t="shared" si="34"/>
        <v>0</v>
      </c>
      <c r="O56" s="584">
        <f t="shared" si="34"/>
        <v>0</v>
      </c>
      <c r="P56" s="585" t="e">
        <f>B56/$D$3</f>
        <v>#DIV/0!</v>
      </c>
      <c r="Q56" s="586" t="e">
        <f>B56/$K$3</f>
        <v>#DIV/0!</v>
      </c>
      <c r="R56" s="587" t="e">
        <f>B56/$B$88</f>
        <v>#DIV/0!</v>
      </c>
    </row>
    <row r="57" spans="1:21" ht="17.100000000000001" customHeight="1" x14ac:dyDescent="0.25">
      <c r="A57" s="600" t="s">
        <v>705</v>
      </c>
      <c r="B57" s="959"/>
      <c r="C57" s="960"/>
      <c r="D57" s="960"/>
      <c r="E57" s="960"/>
      <c r="F57" s="960"/>
      <c r="G57" s="960"/>
      <c r="H57" s="960"/>
      <c r="I57" s="960"/>
      <c r="J57" s="960"/>
      <c r="K57" s="960"/>
      <c r="L57" s="960"/>
      <c r="M57" s="960"/>
      <c r="N57" s="960"/>
      <c r="O57" s="960"/>
      <c r="P57" s="960"/>
      <c r="Q57" s="960"/>
      <c r="R57" s="961"/>
    </row>
    <row r="58" spans="1:21" ht="17.100000000000001" customHeight="1" x14ac:dyDescent="0.2">
      <c r="A58" s="101" t="s">
        <v>403</v>
      </c>
      <c r="B58" s="583">
        <f>SUM(C58:O58)</f>
        <v>0</v>
      </c>
      <c r="C58" s="77"/>
      <c r="D58" s="77"/>
      <c r="E58" s="77"/>
      <c r="F58" s="77"/>
      <c r="G58" s="77"/>
      <c r="H58" s="77"/>
      <c r="I58" s="77"/>
      <c r="J58" s="77"/>
      <c r="K58" s="77"/>
      <c r="L58" s="77"/>
      <c r="M58" s="77"/>
      <c r="N58" s="77"/>
      <c r="O58" s="77"/>
      <c r="P58" s="114"/>
      <c r="Q58" s="115"/>
      <c r="R58" s="116"/>
      <c r="U58" s="18">
        <f>SUM(C58:O58)</f>
        <v>0</v>
      </c>
    </row>
    <row r="59" spans="1:21" ht="17.100000000000001" customHeight="1" x14ac:dyDescent="0.2">
      <c r="A59" s="581" t="s">
        <v>401</v>
      </c>
      <c r="B59" s="583">
        <f>SUM(C59:O59)</f>
        <v>0</v>
      </c>
      <c r="C59" s="77"/>
      <c r="D59" s="77"/>
      <c r="E59" s="77"/>
      <c r="F59" s="77"/>
      <c r="G59" s="77"/>
      <c r="H59" s="77"/>
      <c r="I59" s="77"/>
      <c r="J59" s="77"/>
      <c r="K59" s="77"/>
      <c r="L59" s="77"/>
      <c r="M59" s="77"/>
      <c r="N59" s="77"/>
      <c r="O59" s="77"/>
      <c r="P59" s="114"/>
      <c r="Q59" s="115"/>
      <c r="R59" s="116"/>
      <c r="U59" s="18">
        <f>SUM(C59:O59)</f>
        <v>0</v>
      </c>
    </row>
    <row r="60" spans="1:21" ht="17.100000000000001" customHeight="1" x14ac:dyDescent="0.2">
      <c r="A60" s="103" t="s">
        <v>634</v>
      </c>
      <c r="B60" s="588">
        <f>SUM(C60:O60)</f>
        <v>0</v>
      </c>
      <c r="C60" s="584">
        <f t="shared" ref="C60:O60" si="37">SUM(C58:C59)</f>
        <v>0</v>
      </c>
      <c r="D60" s="584">
        <f t="shared" si="37"/>
        <v>0</v>
      </c>
      <c r="E60" s="584">
        <f t="shared" si="37"/>
        <v>0</v>
      </c>
      <c r="F60" s="584">
        <f t="shared" si="37"/>
        <v>0</v>
      </c>
      <c r="G60" s="584">
        <f t="shared" ref="G60:J60" si="38">SUM(G58:G59)</f>
        <v>0</v>
      </c>
      <c r="H60" s="584">
        <f t="shared" si="38"/>
        <v>0</v>
      </c>
      <c r="I60" s="584">
        <f t="shared" si="38"/>
        <v>0</v>
      </c>
      <c r="J60" s="584">
        <f t="shared" si="38"/>
        <v>0</v>
      </c>
      <c r="K60" s="584">
        <f t="shared" si="37"/>
        <v>0</v>
      </c>
      <c r="L60" s="584">
        <f t="shared" si="37"/>
        <v>0</v>
      </c>
      <c r="M60" s="584">
        <f t="shared" ref="M60" si="39">SUM(M58:M59)</f>
        <v>0</v>
      </c>
      <c r="N60" s="584">
        <f t="shared" si="37"/>
        <v>0</v>
      </c>
      <c r="O60" s="584">
        <f t="shared" si="37"/>
        <v>0</v>
      </c>
      <c r="P60" s="585" t="e">
        <f>B60/$D$3</f>
        <v>#DIV/0!</v>
      </c>
      <c r="Q60" s="586" t="e">
        <f>B60/$K$3</f>
        <v>#DIV/0!</v>
      </c>
      <c r="R60" s="587" t="e">
        <f>B60/$B$88</f>
        <v>#DIV/0!</v>
      </c>
    </row>
    <row r="61" spans="1:21" ht="33" customHeight="1" x14ac:dyDescent="0.2">
      <c r="A61" s="103"/>
      <c r="B61" s="594"/>
      <c r="C61" s="599" t="str">
        <f>C5</f>
        <v>HOME</v>
      </c>
      <c r="D61" s="599" t="str">
        <f t="shared" ref="D61:O61" si="40">D5</f>
        <v>Tax Credit Equity</v>
      </c>
      <c r="E61" s="599" t="str">
        <f t="shared" si="40"/>
        <v>Conv. Loan</v>
      </c>
      <c r="F61" s="599" t="str">
        <f t="shared" si="40"/>
        <v>&lt;source&gt;</v>
      </c>
      <c r="G61" s="599" t="str">
        <f t="shared" ref="G61:J61" si="41">G5</f>
        <v>&lt;source&gt;</v>
      </c>
      <c r="H61" s="599" t="str">
        <f t="shared" si="41"/>
        <v>&lt;source&gt;</v>
      </c>
      <c r="I61" s="599" t="str">
        <f t="shared" si="41"/>
        <v>&lt;source&gt;</v>
      </c>
      <c r="J61" s="599" t="str">
        <f t="shared" si="41"/>
        <v>&lt;source&gt;</v>
      </c>
      <c r="K61" s="599" t="str">
        <f t="shared" si="40"/>
        <v>&lt;source&gt;</v>
      </c>
      <c r="L61" s="599" t="str">
        <f t="shared" si="40"/>
        <v>&lt;source&gt;</v>
      </c>
      <c r="M61" s="599" t="str">
        <f t="shared" ref="M61" si="42">M5</f>
        <v>&lt;source&gt;</v>
      </c>
      <c r="N61" s="599" t="str">
        <f t="shared" si="40"/>
        <v>&lt;source&gt;</v>
      </c>
      <c r="O61" s="599" t="str">
        <f t="shared" si="40"/>
        <v>&lt;source&gt;</v>
      </c>
      <c r="P61" s="595"/>
      <c r="Q61" s="596"/>
      <c r="R61" s="597"/>
    </row>
    <row r="62" spans="1:21" ht="17.100000000000001" customHeight="1" x14ac:dyDescent="0.2">
      <c r="A62" s="592" t="s">
        <v>938</v>
      </c>
      <c r="B62" s="959"/>
      <c r="C62" s="960"/>
      <c r="D62" s="960"/>
      <c r="E62" s="960"/>
      <c r="F62" s="960"/>
      <c r="G62" s="960"/>
      <c r="H62" s="960"/>
      <c r="I62" s="960"/>
      <c r="J62" s="960"/>
      <c r="K62" s="960"/>
      <c r="L62" s="960"/>
      <c r="M62" s="960"/>
      <c r="N62" s="960"/>
      <c r="O62" s="960"/>
      <c r="P62" s="960"/>
      <c r="Q62" s="960"/>
      <c r="R62" s="961"/>
    </row>
    <row r="63" spans="1:21" ht="17.100000000000001" customHeight="1" x14ac:dyDescent="0.2">
      <c r="A63" s="101" t="s">
        <v>404</v>
      </c>
      <c r="B63" s="583">
        <f>SUM(C63:O63)</f>
        <v>0</v>
      </c>
      <c r="C63" s="77"/>
      <c r="D63" s="77"/>
      <c r="E63" s="77"/>
      <c r="F63" s="77"/>
      <c r="G63" s="77"/>
      <c r="H63" s="77"/>
      <c r="I63" s="77"/>
      <c r="J63" s="77"/>
      <c r="K63" s="77"/>
      <c r="L63" s="77"/>
      <c r="M63" s="77"/>
      <c r="N63" s="77"/>
      <c r="O63" s="77"/>
      <c r="P63" s="114"/>
      <c r="Q63" s="115"/>
      <c r="R63" s="116"/>
      <c r="U63" s="18">
        <f>SUM(C63:O63)</f>
        <v>0</v>
      </c>
    </row>
    <row r="64" spans="1:21" ht="17.100000000000001" customHeight="1" x14ac:dyDescent="0.2">
      <c r="A64" s="101" t="s">
        <v>405</v>
      </c>
      <c r="B64" s="583">
        <f t="shared" ref="B64:B81" si="43">SUM(C64:O64)</f>
        <v>0</v>
      </c>
      <c r="C64" s="77"/>
      <c r="D64" s="77"/>
      <c r="E64" s="77"/>
      <c r="F64" s="77"/>
      <c r="G64" s="77"/>
      <c r="H64" s="77"/>
      <c r="I64" s="77"/>
      <c r="J64" s="77"/>
      <c r="K64" s="77"/>
      <c r="L64" s="77"/>
      <c r="M64" s="77"/>
      <c r="N64" s="77"/>
      <c r="O64" s="77"/>
      <c r="P64" s="114"/>
      <c r="Q64" s="115"/>
      <c r="R64" s="116"/>
      <c r="U64" s="18">
        <f>SUM(C64:O64)</f>
        <v>0</v>
      </c>
    </row>
    <row r="65" spans="1:21" ht="17.100000000000001" customHeight="1" x14ac:dyDescent="0.2">
      <c r="A65" s="101" t="s">
        <v>406</v>
      </c>
      <c r="B65" s="583">
        <f t="shared" si="43"/>
        <v>0</v>
      </c>
      <c r="C65" s="77"/>
      <c r="D65" s="77"/>
      <c r="E65" s="77"/>
      <c r="F65" s="77"/>
      <c r="G65" s="77"/>
      <c r="H65" s="77"/>
      <c r="I65" s="77"/>
      <c r="J65" s="77"/>
      <c r="K65" s="77"/>
      <c r="L65" s="77"/>
      <c r="M65" s="77"/>
      <c r="N65" s="77"/>
      <c r="O65" s="77"/>
      <c r="P65" s="114"/>
      <c r="Q65" s="115"/>
      <c r="R65" s="116"/>
      <c r="U65" s="18">
        <f>SUM(C65:O65)</f>
        <v>0</v>
      </c>
    </row>
    <row r="66" spans="1:21" ht="17.100000000000001" customHeight="1" x14ac:dyDescent="0.2">
      <c r="A66" s="593" t="s">
        <v>939</v>
      </c>
      <c r="B66" s="583">
        <f t="shared" si="43"/>
        <v>0</v>
      </c>
      <c r="C66" s="77"/>
      <c r="D66" s="77"/>
      <c r="E66" s="77"/>
      <c r="F66" s="77"/>
      <c r="G66" s="77"/>
      <c r="H66" s="77"/>
      <c r="I66" s="77"/>
      <c r="J66" s="77"/>
      <c r="K66" s="77"/>
      <c r="L66" s="77"/>
      <c r="M66" s="77"/>
      <c r="N66" s="77"/>
      <c r="O66" s="77"/>
      <c r="P66" s="114"/>
      <c r="Q66" s="115"/>
      <c r="R66" s="116"/>
      <c r="U66" s="18">
        <f>SUM(C66:O66)</f>
        <v>0</v>
      </c>
    </row>
    <row r="67" spans="1:21" ht="17.100000000000001" customHeight="1" x14ac:dyDescent="0.2">
      <c r="A67" s="365" t="s">
        <v>941</v>
      </c>
      <c r="B67" s="583">
        <f t="shared" si="43"/>
        <v>0</v>
      </c>
      <c r="C67" s="77"/>
      <c r="D67" s="77"/>
      <c r="E67" s="77"/>
      <c r="F67" s="77"/>
      <c r="G67" s="77"/>
      <c r="H67" s="77"/>
      <c r="I67" s="77"/>
      <c r="J67" s="77"/>
      <c r="K67" s="77"/>
      <c r="L67" s="77"/>
      <c r="M67" s="77"/>
      <c r="N67" s="77"/>
      <c r="O67" s="77"/>
      <c r="P67" s="114"/>
      <c r="Q67" s="115"/>
      <c r="R67" s="116"/>
      <c r="U67" s="18"/>
    </row>
    <row r="68" spans="1:21" ht="17.100000000000001" customHeight="1" x14ac:dyDescent="0.2">
      <c r="A68" s="101" t="s">
        <v>407</v>
      </c>
      <c r="B68" s="583">
        <f t="shared" si="43"/>
        <v>0</v>
      </c>
      <c r="C68" s="77"/>
      <c r="D68" s="77"/>
      <c r="E68" s="77"/>
      <c r="F68" s="77"/>
      <c r="G68" s="77"/>
      <c r="H68" s="77"/>
      <c r="I68" s="77"/>
      <c r="J68" s="77"/>
      <c r="K68" s="77"/>
      <c r="L68" s="77"/>
      <c r="M68" s="77"/>
      <c r="N68" s="77"/>
      <c r="O68" s="77"/>
      <c r="P68" s="114"/>
      <c r="Q68" s="115"/>
      <c r="R68" s="116"/>
      <c r="U68" s="18">
        <f>SUM(C68:O68)</f>
        <v>0</v>
      </c>
    </row>
    <row r="69" spans="1:21" ht="17.100000000000001" customHeight="1" x14ac:dyDescent="0.2">
      <c r="A69" s="101" t="s">
        <v>408</v>
      </c>
      <c r="B69" s="583">
        <f t="shared" si="43"/>
        <v>0</v>
      </c>
      <c r="C69" s="77"/>
      <c r="D69" s="77"/>
      <c r="E69" s="77"/>
      <c r="F69" s="77"/>
      <c r="G69" s="77"/>
      <c r="H69" s="77"/>
      <c r="I69" s="77"/>
      <c r="J69" s="77"/>
      <c r="K69" s="77"/>
      <c r="L69" s="77"/>
      <c r="M69" s="77"/>
      <c r="N69" s="77"/>
      <c r="O69" s="77"/>
      <c r="P69" s="114"/>
      <c r="Q69" s="115"/>
      <c r="R69" s="116"/>
      <c r="U69" s="18">
        <f>SUM(C69:O69)</f>
        <v>0</v>
      </c>
    </row>
    <row r="70" spans="1:21" ht="17.100000000000001" customHeight="1" x14ac:dyDescent="0.2">
      <c r="A70" s="101" t="s">
        <v>409</v>
      </c>
      <c r="B70" s="583">
        <f t="shared" si="43"/>
        <v>0</v>
      </c>
      <c r="C70" s="77"/>
      <c r="D70" s="77"/>
      <c r="E70" s="77"/>
      <c r="F70" s="77"/>
      <c r="G70" s="77"/>
      <c r="H70" s="77"/>
      <c r="I70" s="77"/>
      <c r="J70" s="77"/>
      <c r="K70" s="77"/>
      <c r="L70" s="77"/>
      <c r="M70" s="77"/>
      <c r="N70" s="77"/>
      <c r="O70" s="77"/>
      <c r="P70" s="114"/>
      <c r="Q70" s="115"/>
      <c r="R70" s="116"/>
      <c r="U70" s="18">
        <f>SUM(C70:O70)</f>
        <v>0</v>
      </c>
    </row>
    <row r="71" spans="1:21" ht="17.100000000000001" customHeight="1" x14ac:dyDescent="0.2">
      <c r="A71" s="101" t="s">
        <v>410</v>
      </c>
      <c r="B71" s="583">
        <f t="shared" si="43"/>
        <v>0</v>
      </c>
      <c r="C71" s="77"/>
      <c r="D71" s="77"/>
      <c r="E71" s="77"/>
      <c r="F71" s="77"/>
      <c r="G71" s="77"/>
      <c r="H71" s="77"/>
      <c r="I71" s="77"/>
      <c r="J71" s="77"/>
      <c r="K71" s="77"/>
      <c r="L71" s="77"/>
      <c r="M71" s="77"/>
      <c r="N71" s="77"/>
      <c r="O71" s="77"/>
      <c r="P71" s="114"/>
      <c r="Q71" s="115"/>
      <c r="R71" s="116"/>
      <c r="U71" s="18">
        <f>SUM(C71:O71)</f>
        <v>0</v>
      </c>
    </row>
    <row r="72" spans="1:21" ht="17.100000000000001" customHeight="1" x14ac:dyDescent="0.2">
      <c r="A72" s="101" t="s">
        <v>411</v>
      </c>
      <c r="B72" s="583">
        <f>SUM(C72:O72)</f>
        <v>0</v>
      </c>
      <c r="C72" s="77"/>
      <c r="D72" s="77"/>
      <c r="E72" s="77"/>
      <c r="F72" s="77"/>
      <c r="G72" s="77"/>
      <c r="H72" s="77"/>
      <c r="I72" s="77"/>
      <c r="J72" s="77"/>
      <c r="K72" s="77"/>
      <c r="L72" s="77"/>
      <c r="M72" s="77"/>
      <c r="N72" s="77"/>
      <c r="O72" s="77"/>
      <c r="P72" s="114"/>
      <c r="Q72" s="115"/>
      <c r="R72" s="116"/>
      <c r="U72" s="18">
        <f>SUM(C72:O72)</f>
        <v>0</v>
      </c>
    </row>
    <row r="73" spans="1:21" ht="17.100000000000001" customHeight="1" x14ac:dyDescent="0.2">
      <c r="A73" s="608" t="s">
        <v>1147</v>
      </c>
      <c r="B73" s="583">
        <f t="shared" ref="B73:B79" si="44">SUM(C73:O73)</f>
        <v>0</v>
      </c>
      <c r="C73" s="77"/>
      <c r="D73" s="77"/>
      <c r="E73" s="77"/>
      <c r="F73" s="77"/>
      <c r="G73" s="77"/>
      <c r="H73" s="77"/>
      <c r="I73" s="77"/>
      <c r="J73" s="77"/>
      <c r="K73" s="77"/>
      <c r="L73" s="77"/>
      <c r="M73" s="77"/>
      <c r="N73" s="77"/>
      <c r="O73" s="77"/>
      <c r="P73" s="114"/>
      <c r="Q73" s="115"/>
      <c r="R73" s="116"/>
      <c r="U73" s="18"/>
    </row>
    <row r="74" spans="1:21" ht="17.100000000000001" customHeight="1" x14ac:dyDescent="0.2">
      <c r="A74" s="608" t="s">
        <v>1148</v>
      </c>
      <c r="B74" s="583">
        <f t="shared" si="44"/>
        <v>0</v>
      </c>
      <c r="C74" s="77"/>
      <c r="D74" s="77"/>
      <c r="E74" s="77"/>
      <c r="F74" s="77"/>
      <c r="G74" s="77"/>
      <c r="H74" s="77"/>
      <c r="I74" s="77"/>
      <c r="J74" s="77"/>
      <c r="K74" s="77"/>
      <c r="L74" s="77"/>
      <c r="M74" s="77"/>
      <c r="N74" s="77"/>
      <c r="O74" s="77"/>
      <c r="P74" s="114"/>
      <c r="Q74" s="115"/>
      <c r="R74" s="116"/>
      <c r="U74" s="18"/>
    </row>
    <row r="75" spans="1:21" ht="17.100000000000001" customHeight="1" x14ac:dyDescent="0.2">
      <c r="A75" s="608" t="s">
        <v>1149</v>
      </c>
      <c r="B75" s="583">
        <f t="shared" si="44"/>
        <v>0</v>
      </c>
      <c r="C75" s="77"/>
      <c r="D75" s="77"/>
      <c r="E75" s="77"/>
      <c r="F75" s="77"/>
      <c r="G75" s="77"/>
      <c r="H75" s="77"/>
      <c r="I75" s="77"/>
      <c r="J75" s="77"/>
      <c r="K75" s="77"/>
      <c r="L75" s="77"/>
      <c r="M75" s="77"/>
      <c r="N75" s="77"/>
      <c r="O75" s="77"/>
      <c r="P75" s="114"/>
      <c r="Q75" s="115"/>
      <c r="R75" s="116"/>
      <c r="U75" s="18"/>
    </row>
    <row r="76" spans="1:21" ht="17.100000000000001" customHeight="1" x14ac:dyDescent="0.2">
      <c r="A76" s="608" t="s">
        <v>1150</v>
      </c>
      <c r="B76" s="583">
        <f t="shared" si="44"/>
        <v>0</v>
      </c>
      <c r="C76" s="77"/>
      <c r="D76" s="77"/>
      <c r="E76" s="77"/>
      <c r="F76" s="77"/>
      <c r="G76" s="77"/>
      <c r="H76" s="77"/>
      <c r="I76" s="77"/>
      <c r="J76" s="77"/>
      <c r="K76" s="77"/>
      <c r="L76" s="77"/>
      <c r="M76" s="77"/>
      <c r="N76" s="77"/>
      <c r="O76" s="77"/>
      <c r="P76" s="114"/>
      <c r="Q76" s="115"/>
      <c r="R76" s="116"/>
      <c r="U76" s="18"/>
    </row>
    <row r="77" spans="1:21" ht="17.100000000000001" customHeight="1" x14ac:dyDescent="0.2">
      <c r="A77" s="608" t="s">
        <v>1151</v>
      </c>
      <c r="B77" s="583">
        <f t="shared" si="44"/>
        <v>0</v>
      </c>
      <c r="C77" s="77"/>
      <c r="D77" s="77"/>
      <c r="E77" s="77"/>
      <c r="F77" s="77"/>
      <c r="G77" s="77"/>
      <c r="H77" s="77"/>
      <c r="I77" s="77"/>
      <c r="J77" s="77"/>
      <c r="K77" s="77"/>
      <c r="L77" s="77"/>
      <c r="M77" s="77"/>
      <c r="N77" s="77"/>
      <c r="O77" s="77"/>
      <c r="P77" s="114"/>
      <c r="Q77" s="115"/>
      <c r="R77" s="116"/>
      <c r="U77" s="18"/>
    </row>
    <row r="78" spans="1:21" ht="17.100000000000001" customHeight="1" x14ac:dyDescent="0.2">
      <c r="A78" s="608" t="s">
        <v>1152</v>
      </c>
      <c r="B78" s="583">
        <f t="shared" si="44"/>
        <v>0</v>
      </c>
      <c r="C78" s="77"/>
      <c r="D78" s="77"/>
      <c r="E78" s="77"/>
      <c r="F78" s="77"/>
      <c r="G78" s="77"/>
      <c r="H78" s="77"/>
      <c r="I78" s="77"/>
      <c r="J78" s="77"/>
      <c r="K78" s="77"/>
      <c r="L78" s="77"/>
      <c r="M78" s="77"/>
      <c r="N78" s="77"/>
      <c r="O78" s="77"/>
      <c r="P78" s="114"/>
      <c r="Q78" s="115"/>
      <c r="R78" s="116"/>
      <c r="U78" s="18"/>
    </row>
    <row r="79" spans="1:21" ht="17.100000000000001" customHeight="1" x14ac:dyDescent="0.2">
      <c r="A79" s="608" t="s">
        <v>1153</v>
      </c>
      <c r="B79" s="583">
        <f t="shared" si="44"/>
        <v>0</v>
      </c>
      <c r="C79" s="77"/>
      <c r="D79" s="77"/>
      <c r="E79" s="77"/>
      <c r="F79" s="77"/>
      <c r="G79" s="77"/>
      <c r="H79" s="77"/>
      <c r="I79" s="77"/>
      <c r="J79" s="77"/>
      <c r="K79" s="77"/>
      <c r="L79" s="77"/>
      <c r="M79" s="77"/>
      <c r="N79" s="77"/>
      <c r="O79" s="77"/>
      <c r="P79" s="114"/>
      <c r="Q79" s="115"/>
      <c r="R79" s="116"/>
      <c r="U79" s="18"/>
    </row>
    <row r="80" spans="1:21" ht="17.100000000000001" customHeight="1" x14ac:dyDescent="0.2">
      <c r="A80" s="101" t="s">
        <v>1037</v>
      </c>
      <c r="B80" s="583">
        <f t="shared" si="43"/>
        <v>0</v>
      </c>
      <c r="C80" s="77"/>
      <c r="D80" s="77"/>
      <c r="E80" s="77"/>
      <c r="F80" s="77"/>
      <c r="G80" s="77"/>
      <c r="H80" s="77"/>
      <c r="I80" s="77"/>
      <c r="J80" s="77"/>
      <c r="K80" s="77"/>
      <c r="L80" s="77"/>
      <c r="M80" s="77"/>
      <c r="N80" s="77"/>
      <c r="O80" s="77"/>
      <c r="P80" s="114"/>
      <c r="Q80" s="115"/>
      <c r="R80" s="116"/>
      <c r="U80" s="18"/>
    </row>
    <row r="81" spans="1:21" ht="17.100000000000001" customHeight="1" x14ac:dyDescent="0.2">
      <c r="A81" s="14" t="s">
        <v>1128</v>
      </c>
      <c r="B81" s="583">
        <f t="shared" si="43"/>
        <v>0</v>
      </c>
      <c r="C81" s="77"/>
      <c r="D81" s="77"/>
      <c r="E81" s="77"/>
      <c r="F81" s="77"/>
      <c r="G81" s="77"/>
      <c r="H81" s="77"/>
      <c r="I81" s="77"/>
      <c r="J81" s="77"/>
      <c r="K81" s="77"/>
      <c r="L81" s="77"/>
      <c r="M81" s="77"/>
      <c r="N81" s="77"/>
      <c r="O81" s="77"/>
      <c r="P81" s="114"/>
      <c r="Q81" s="115"/>
      <c r="R81" s="116"/>
      <c r="U81" s="18">
        <f>SUM(C81:O81)</f>
        <v>0</v>
      </c>
    </row>
    <row r="82" spans="1:21" ht="17.100000000000001" customHeight="1" x14ac:dyDescent="0.2">
      <c r="A82" s="103" t="s">
        <v>412</v>
      </c>
      <c r="B82" s="588">
        <f>SUM(C82:O82)</f>
        <v>0</v>
      </c>
      <c r="C82" s="584">
        <f t="shared" ref="C82:O82" si="45">SUM(C63:C81)</f>
        <v>0</v>
      </c>
      <c r="D82" s="584">
        <f t="shared" si="45"/>
        <v>0</v>
      </c>
      <c r="E82" s="584">
        <f t="shared" si="45"/>
        <v>0</v>
      </c>
      <c r="F82" s="584">
        <f t="shared" si="45"/>
        <v>0</v>
      </c>
      <c r="G82" s="584">
        <f t="shared" ref="G82:J82" si="46">SUM(G63:G81)</f>
        <v>0</v>
      </c>
      <c r="H82" s="584">
        <f t="shared" si="46"/>
        <v>0</v>
      </c>
      <c r="I82" s="584">
        <f t="shared" si="46"/>
        <v>0</v>
      </c>
      <c r="J82" s="584">
        <f t="shared" si="46"/>
        <v>0</v>
      </c>
      <c r="K82" s="584">
        <f t="shared" si="45"/>
        <v>0</v>
      </c>
      <c r="L82" s="584">
        <f t="shared" si="45"/>
        <v>0</v>
      </c>
      <c r="M82" s="584">
        <f t="shared" ref="M82" si="47">SUM(M63:M81)</f>
        <v>0</v>
      </c>
      <c r="N82" s="584">
        <f t="shared" si="45"/>
        <v>0</v>
      </c>
      <c r="O82" s="584">
        <f t="shared" si="45"/>
        <v>0</v>
      </c>
      <c r="P82" s="585" t="e">
        <f>B82/$D$3</f>
        <v>#DIV/0!</v>
      </c>
      <c r="Q82" s="586" t="e">
        <f>B82/$K$3</f>
        <v>#DIV/0!</v>
      </c>
      <c r="R82" s="587" t="e">
        <f>B82/$B$88</f>
        <v>#DIV/0!</v>
      </c>
    </row>
    <row r="83" spans="1:21" ht="17.100000000000001" customHeight="1" x14ac:dyDescent="0.2">
      <c r="A83" s="103"/>
      <c r="B83" s="940"/>
      <c r="C83" s="941"/>
      <c r="D83" s="941"/>
      <c r="E83" s="941"/>
      <c r="F83" s="941"/>
      <c r="G83" s="941"/>
      <c r="H83" s="941"/>
      <c r="I83" s="941"/>
      <c r="J83" s="941"/>
      <c r="K83" s="941"/>
      <c r="L83" s="941"/>
      <c r="M83" s="941"/>
      <c r="N83" s="941"/>
      <c r="O83" s="941"/>
      <c r="P83" s="941"/>
      <c r="Q83" s="941"/>
      <c r="R83" s="942"/>
    </row>
    <row r="84" spans="1:21" ht="17.100000000000001" customHeight="1" x14ac:dyDescent="0.2">
      <c r="A84" s="103" t="s">
        <v>413</v>
      </c>
      <c r="B84" s="588">
        <f t="shared" ref="B84:O84" si="48">B12+B20+B28+B34+B44+B46+B52+B56+B60+B82</f>
        <v>0</v>
      </c>
      <c r="C84" s="584">
        <f t="shared" si="48"/>
        <v>0</v>
      </c>
      <c r="D84" s="584">
        <f t="shared" si="48"/>
        <v>0</v>
      </c>
      <c r="E84" s="584">
        <f t="shared" si="48"/>
        <v>0</v>
      </c>
      <c r="F84" s="584">
        <f t="shared" si="48"/>
        <v>0</v>
      </c>
      <c r="G84" s="584">
        <f t="shared" ref="G84:J84" si="49">G12+G20+G28+G34+G44+G46+G52+G56+G60+G82</f>
        <v>0</v>
      </c>
      <c r="H84" s="584">
        <f t="shared" si="49"/>
        <v>0</v>
      </c>
      <c r="I84" s="584">
        <f t="shared" si="49"/>
        <v>0</v>
      </c>
      <c r="J84" s="584">
        <f t="shared" si="49"/>
        <v>0</v>
      </c>
      <c r="K84" s="584">
        <f t="shared" si="48"/>
        <v>0</v>
      </c>
      <c r="L84" s="584">
        <f t="shared" si="48"/>
        <v>0</v>
      </c>
      <c r="M84" s="584">
        <f t="shared" ref="M84" si="50">M12+M20+M28+M34+M44+M46+M52+M56+M60+M82</f>
        <v>0</v>
      </c>
      <c r="N84" s="584">
        <f t="shared" si="48"/>
        <v>0</v>
      </c>
      <c r="O84" s="584">
        <f t="shared" si="48"/>
        <v>0</v>
      </c>
      <c r="P84" s="585" t="e">
        <f>B84/$D$3</f>
        <v>#DIV/0!</v>
      </c>
      <c r="Q84" s="586" t="e">
        <f>B84/$K$3</f>
        <v>#DIV/0!</v>
      </c>
      <c r="R84" s="587" t="e">
        <f>B84/$B$88</f>
        <v>#DIV/0!</v>
      </c>
    </row>
    <row r="85" spans="1:21" ht="17.100000000000001" customHeight="1" x14ac:dyDescent="0.2">
      <c r="A85" s="100" t="s">
        <v>1019</v>
      </c>
      <c r="B85" s="959"/>
      <c r="C85" s="960"/>
      <c r="D85" s="960"/>
      <c r="E85" s="960"/>
      <c r="F85" s="960"/>
      <c r="G85" s="960"/>
      <c r="H85" s="960"/>
      <c r="I85" s="960"/>
      <c r="J85" s="960"/>
      <c r="K85" s="960"/>
      <c r="L85" s="960"/>
      <c r="M85" s="960"/>
      <c r="N85" s="960"/>
      <c r="O85" s="960"/>
      <c r="P85" s="960"/>
      <c r="Q85" s="960"/>
      <c r="R85" s="961"/>
    </row>
    <row r="86" spans="1:21" ht="17.100000000000001" customHeight="1" x14ac:dyDescent="0.2">
      <c r="A86" s="101" t="s">
        <v>1122</v>
      </c>
      <c r="B86" s="583">
        <f>SUM(C86:O86)</f>
        <v>0</v>
      </c>
      <c r="C86" s="77"/>
      <c r="D86" s="77"/>
      <c r="E86" s="77"/>
      <c r="F86" s="77"/>
      <c r="G86" s="77"/>
      <c r="H86" s="77"/>
      <c r="I86" s="77"/>
      <c r="J86" s="77"/>
      <c r="K86" s="77"/>
      <c r="L86" s="77"/>
      <c r="M86" s="77"/>
      <c r="N86" s="77"/>
      <c r="O86" s="77"/>
      <c r="P86" s="589" t="e">
        <f>B86/$D$3</f>
        <v>#DIV/0!</v>
      </c>
      <c r="Q86" s="586" t="e">
        <f>B86/$K$3</f>
        <v>#DIV/0!</v>
      </c>
      <c r="R86" s="587" t="e">
        <f>B86/$B$88</f>
        <v>#DIV/0!</v>
      </c>
      <c r="U86" s="18">
        <f>SUM(C86:O86)</f>
        <v>0</v>
      </c>
    </row>
    <row r="87" spans="1:21" ht="17.100000000000001" customHeight="1" x14ac:dyDescent="0.2">
      <c r="A87" s="102" t="s">
        <v>414</v>
      </c>
      <c r="B87" s="588">
        <f>SUM(B86:B86)</f>
        <v>0</v>
      </c>
      <c r="C87" s="584">
        <f t="shared" ref="C87:O87" si="51">SUM(C86:C86)</f>
        <v>0</v>
      </c>
      <c r="D87" s="584">
        <f t="shared" si="51"/>
        <v>0</v>
      </c>
      <c r="E87" s="584">
        <f t="shared" si="51"/>
        <v>0</v>
      </c>
      <c r="F87" s="584">
        <f t="shared" si="51"/>
        <v>0</v>
      </c>
      <c r="G87" s="584">
        <f t="shared" ref="G87:J87" si="52">SUM(G86:G86)</f>
        <v>0</v>
      </c>
      <c r="H87" s="584">
        <f t="shared" si="52"/>
        <v>0</v>
      </c>
      <c r="I87" s="584">
        <f t="shared" si="52"/>
        <v>0</v>
      </c>
      <c r="J87" s="584">
        <f t="shared" si="52"/>
        <v>0</v>
      </c>
      <c r="K87" s="584">
        <f t="shared" si="51"/>
        <v>0</v>
      </c>
      <c r="L87" s="584">
        <f t="shared" si="51"/>
        <v>0</v>
      </c>
      <c r="M87" s="584">
        <f t="shared" ref="M87" si="53">SUM(M86:M86)</f>
        <v>0</v>
      </c>
      <c r="N87" s="584">
        <f t="shared" si="51"/>
        <v>0</v>
      </c>
      <c r="O87" s="584">
        <f t="shared" si="51"/>
        <v>0</v>
      </c>
      <c r="P87" s="585" t="e">
        <f>B87/$D$3</f>
        <v>#DIV/0!</v>
      </c>
      <c r="Q87" s="586" t="e">
        <f>B87/$K$3</f>
        <v>#DIV/0!</v>
      </c>
      <c r="R87" s="587" t="e">
        <f>B87/$B$88</f>
        <v>#DIV/0!</v>
      </c>
    </row>
    <row r="88" spans="1:21" ht="17.100000000000001" customHeight="1" x14ac:dyDescent="0.2">
      <c r="A88" s="105" t="s">
        <v>415</v>
      </c>
      <c r="B88" s="588">
        <f>B84+B87</f>
        <v>0</v>
      </c>
      <c r="C88" s="19"/>
      <c r="D88" s="19"/>
      <c r="E88" s="19"/>
      <c r="F88" s="19"/>
      <c r="G88" s="19"/>
      <c r="H88" s="19"/>
      <c r="I88" s="19"/>
      <c r="J88" s="19"/>
      <c r="K88" s="19"/>
      <c r="L88" s="19"/>
      <c r="M88" s="19"/>
      <c r="N88" s="19"/>
      <c r="O88" s="19"/>
      <c r="P88" s="585" t="e">
        <f>B88/$D$3</f>
        <v>#DIV/0!</v>
      </c>
      <c r="Q88" s="586" t="e">
        <f>B88/$K$3</f>
        <v>#DIV/0!</v>
      </c>
      <c r="R88" s="587" t="e">
        <f>B88/$B$88</f>
        <v>#DIV/0!</v>
      </c>
    </row>
    <row r="89" spans="1:21" ht="33.950000000000003" customHeight="1" x14ac:dyDescent="0.2">
      <c r="A89" s="105"/>
      <c r="B89" s="590"/>
      <c r="C89" s="591" t="str">
        <f t="shared" ref="C89:O89" si="54">C5</f>
        <v>HOME</v>
      </c>
      <c r="D89" s="591" t="str">
        <f t="shared" si="54"/>
        <v>Tax Credit Equity</v>
      </c>
      <c r="E89" s="591" t="str">
        <f t="shared" si="54"/>
        <v>Conv. Loan</v>
      </c>
      <c r="F89" s="591" t="str">
        <f t="shared" si="54"/>
        <v>&lt;source&gt;</v>
      </c>
      <c r="G89" s="591" t="str">
        <f t="shared" ref="G89:J89" si="55">G5</f>
        <v>&lt;source&gt;</v>
      </c>
      <c r="H89" s="591" t="str">
        <f t="shared" si="55"/>
        <v>&lt;source&gt;</v>
      </c>
      <c r="I89" s="591" t="str">
        <f t="shared" si="55"/>
        <v>&lt;source&gt;</v>
      </c>
      <c r="J89" s="591" t="str">
        <f t="shared" si="55"/>
        <v>&lt;source&gt;</v>
      </c>
      <c r="K89" s="591" t="str">
        <f t="shared" si="54"/>
        <v>&lt;source&gt;</v>
      </c>
      <c r="L89" s="591" t="str">
        <f t="shared" si="54"/>
        <v>&lt;source&gt;</v>
      </c>
      <c r="M89" s="591" t="str">
        <f t="shared" ref="M89" si="56">M5</f>
        <v>&lt;source&gt;</v>
      </c>
      <c r="N89" s="591" t="str">
        <f t="shared" si="54"/>
        <v>&lt;source&gt;</v>
      </c>
      <c r="O89" s="591" t="str">
        <f t="shared" si="54"/>
        <v>&lt;source&gt;</v>
      </c>
      <c r="P89" s="117"/>
      <c r="Q89" s="118"/>
      <c r="R89" s="119"/>
    </row>
    <row r="90" spans="1:21" ht="17.100000000000001" customHeight="1" x14ac:dyDescent="0.2">
      <c r="A90" s="943" t="s">
        <v>635</v>
      </c>
      <c r="B90" s="944"/>
      <c r="C90" s="584">
        <f t="shared" ref="C90:O90" si="57">C84+C87</f>
        <v>0</v>
      </c>
      <c r="D90" s="584">
        <f t="shared" si="57"/>
        <v>0</v>
      </c>
      <c r="E90" s="584">
        <f t="shared" si="57"/>
        <v>0</v>
      </c>
      <c r="F90" s="584">
        <f t="shared" si="57"/>
        <v>0</v>
      </c>
      <c r="G90" s="584">
        <f t="shared" ref="G90:J90" si="58">G84+G87</f>
        <v>0</v>
      </c>
      <c r="H90" s="584">
        <f t="shared" si="58"/>
        <v>0</v>
      </c>
      <c r="I90" s="584">
        <f t="shared" si="58"/>
        <v>0</v>
      </c>
      <c r="J90" s="584">
        <f t="shared" si="58"/>
        <v>0</v>
      </c>
      <c r="K90" s="584">
        <f t="shared" si="57"/>
        <v>0</v>
      </c>
      <c r="L90" s="584">
        <f t="shared" si="57"/>
        <v>0</v>
      </c>
      <c r="M90" s="584">
        <f t="shared" ref="M90" si="59">M84+M87</f>
        <v>0</v>
      </c>
      <c r="N90" s="584">
        <f t="shared" si="57"/>
        <v>0</v>
      </c>
      <c r="O90" s="584">
        <f t="shared" si="57"/>
        <v>0</v>
      </c>
      <c r="P90" s="20"/>
      <c r="Q90" s="21"/>
      <c r="R90" s="22"/>
    </row>
    <row r="91" spans="1:21" ht="17.25" customHeight="1" x14ac:dyDescent="0.2">
      <c r="A91" s="92"/>
      <c r="B91" s="261"/>
      <c r="C91" s="261"/>
      <c r="D91" s="261"/>
      <c r="E91" s="261"/>
      <c r="F91" s="261"/>
      <c r="G91" s="261"/>
      <c r="H91" s="261"/>
      <c r="I91" s="261"/>
      <c r="J91" s="261"/>
      <c r="K91" s="261"/>
      <c r="L91" s="261"/>
      <c r="M91" s="261"/>
      <c r="N91" s="261"/>
      <c r="O91" s="261"/>
      <c r="P91" s="117"/>
      <c r="Q91" s="118"/>
      <c r="R91" s="119"/>
    </row>
    <row r="92" spans="1:21" ht="17.25" customHeight="1" x14ac:dyDescent="0.2">
      <c r="A92" s="366" t="s">
        <v>1139</v>
      </c>
      <c r="B92" s="367"/>
      <c r="C92" s="367"/>
      <c r="D92" s="367"/>
      <c r="E92" s="367"/>
      <c r="F92" s="367"/>
      <c r="G92" s="367"/>
      <c r="H92" s="367"/>
      <c r="I92" s="367"/>
      <c r="J92" s="367"/>
      <c r="K92" s="367"/>
      <c r="L92" s="367"/>
      <c r="M92" s="367"/>
      <c r="N92" s="367"/>
      <c r="O92" s="367"/>
      <c r="P92" s="368"/>
      <c r="Q92" s="369"/>
      <c r="R92" s="370"/>
    </row>
    <row r="93" spans="1:21" ht="20.25" customHeight="1" x14ac:dyDescent="0.2">
      <c r="A93" s="371" t="s">
        <v>1140</v>
      </c>
      <c r="B93" s="372"/>
      <c r="C93" s="372"/>
      <c r="D93" s="373"/>
      <c r="E93" s="372"/>
      <c r="F93" s="372"/>
      <c r="G93" s="372"/>
      <c r="H93" s="372"/>
      <c r="I93" s="372"/>
      <c r="J93" s="372"/>
      <c r="K93" s="372"/>
      <c r="L93" s="372"/>
      <c r="M93" s="372"/>
      <c r="N93" s="372"/>
      <c r="O93" s="372"/>
      <c r="P93" s="374"/>
      <c r="Q93" s="375"/>
      <c r="R93" s="376"/>
    </row>
    <row r="94" spans="1:21" s="364" customFormat="1" ht="32.25" customHeight="1" x14ac:dyDescent="0.2">
      <c r="A94" s="956" t="s">
        <v>1142</v>
      </c>
      <c r="B94" s="957"/>
      <c r="C94" s="957"/>
      <c r="D94" s="957"/>
      <c r="E94" s="957"/>
      <c r="F94" s="957"/>
      <c r="G94" s="957"/>
      <c r="H94" s="957"/>
      <c r="I94" s="957"/>
      <c r="J94" s="957"/>
      <c r="K94" s="957"/>
      <c r="L94" s="957"/>
      <c r="M94" s="957"/>
      <c r="N94" s="957"/>
      <c r="O94" s="957"/>
      <c r="P94" s="957"/>
      <c r="Q94" s="957"/>
      <c r="R94" s="958"/>
    </row>
    <row r="95" spans="1:21" x14ac:dyDescent="0.2">
      <c r="A95" s="377" t="s">
        <v>1141</v>
      </c>
      <c r="B95" s="378"/>
      <c r="C95" s="378"/>
      <c r="D95" s="378"/>
      <c r="E95" s="378"/>
      <c r="F95" s="378"/>
      <c r="G95" s="378"/>
      <c r="H95" s="378"/>
      <c r="I95" s="378"/>
      <c r="J95" s="378"/>
      <c r="K95" s="378"/>
      <c r="L95" s="378"/>
      <c r="M95" s="378"/>
      <c r="N95" s="378"/>
      <c r="O95" s="378"/>
      <c r="P95" s="379"/>
      <c r="Q95" s="380"/>
      <c r="R95" s="381"/>
    </row>
    <row r="96" spans="1:21" s="23" customFormat="1" x14ac:dyDescent="0.2">
      <c r="A96" s="8"/>
      <c r="B96" s="8"/>
      <c r="C96" s="8"/>
      <c r="D96" s="8"/>
      <c r="E96" s="8"/>
      <c r="F96" s="8"/>
      <c r="G96" s="8"/>
      <c r="H96" s="8"/>
      <c r="I96" s="8"/>
      <c r="J96" s="8"/>
      <c r="K96" s="8"/>
      <c r="L96" s="8"/>
      <c r="M96" s="8"/>
      <c r="N96" s="8"/>
      <c r="O96" s="8"/>
      <c r="P96" s="15"/>
      <c r="Q96" s="16"/>
      <c r="R96" s="17"/>
    </row>
    <row r="97" spans="16:18" x14ac:dyDescent="0.2">
      <c r="P97" s="15"/>
      <c r="Q97" s="16"/>
      <c r="R97" s="17"/>
    </row>
    <row r="98" spans="16:18" x14ac:dyDescent="0.2">
      <c r="P98" s="15"/>
      <c r="Q98" s="16"/>
      <c r="R98" s="17"/>
    </row>
    <row r="99" spans="16:18" x14ac:dyDescent="0.2">
      <c r="P99" s="15"/>
      <c r="Q99" s="16"/>
      <c r="R99" s="17"/>
    </row>
    <row r="100" spans="16:18" x14ac:dyDescent="0.2">
      <c r="P100" s="15"/>
      <c r="Q100" s="16"/>
      <c r="R100" s="17"/>
    </row>
    <row r="102" spans="16:18" x14ac:dyDescent="0.2">
      <c r="P102" s="15"/>
      <c r="Q102" s="16"/>
      <c r="R102" s="17"/>
    </row>
    <row r="103" spans="16:18" x14ac:dyDescent="0.2">
      <c r="P103" s="15"/>
      <c r="Q103" s="16"/>
      <c r="R103" s="17"/>
    </row>
    <row r="104" spans="16:18" x14ac:dyDescent="0.2">
      <c r="P104" s="15"/>
      <c r="Q104" s="16"/>
      <c r="R104" s="17"/>
    </row>
    <row r="105" spans="16:18" x14ac:dyDescent="0.2">
      <c r="P105" s="15"/>
      <c r="Q105" s="16"/>
      <c r="R105" s="17"/>
    </row>
    <row r="106" spans="16:18" x14ac:dyDescent="0.2">
      <c r="P106" s="15"/>
      <c r="Q106" s="16"/>
      <c r="R106" s="17"/>
    </row>
    <row r="107" spans="16:18" x14ac:dyDescent="0.2">
      <c r="P107" s="15"/>
      <c r="Q107" s="16"/>
      <c r="R107" s="17"/>
    </row>
    <row r="108" spans="16:18" x14ac:dyDescent="0.2">
      <c r="P108" s="15"/>
      <c r="Q108" s="16"/>
      <c r="R108" s="17"/>
    </row>
    <row r="109" spans="16:18" x14ac:dyDescent="0.2">
      <c r="P109" s="15"/>
      <c r="Q109" s="16"/>
      <c r="R109" s="17"/>
    </row>
    <row r="110" spans="16:18" x14ac:dyDescent="0.2">
      <c r="P110" s="15"/>
      <c r="Q110" s="16"/>
      <c r="R110" s="17"/>
    </row>
  </sheetData>
  <sheetProtection algorithmName="SHA-512" hashValue="1e8VVOU5XX+Uz4ZOsRZX0cpDmoAioQTL7ZVkhGkcbEAXYS2waLZarHNJ7+lhqi6aHaj0/Xqhv9/+7bTJ6bb2DA==" saltValue="kSd3L6qgnFwYWkG5kFsN4Q==" spinCount="100000" sheet="1" objects="1" scenarios="1"/>
  <mergeCells count="18">
    <mergeCell ref="A94:R94"/>
    <mergeCell ref="B6:R6"/>
    <mergeCell ref="B13:R13"/>
    <mergeCell ref="B21:R21"/>
    <mergeCell ref="B29:R29"/>
    <mergeCell ref="B36:R36"/>
    <mergeCell ref="B85:R85"/>
    <mergeCell ref="B45:R45"/>
    <mergeCell ref="B47:R47"/>
    <mergeCell ref="B53:R53"/>
    <mergeCell ref="B57:R57"/>
    <mergeCell ref="B62:R62"/>
    <mergeCell ref="B83:R83"/>
    <mergeCell ref="A90:B90"/>
    <mergeCell ref="P1:R1"/>
    <mergeCell ref="P2:R2"/>
    <mergeCell ref="P3:R3"/>
    <mergeCell ref="E1:O1"/>
  </mergeCells>
  <phoneticPr fontId="0" type="noConversion"/>
  <printOptions gridLines="1"/>
  <pageMargins left="0.2" right="0.2" top="1.24" bottom="0.36" header="0.17" footer="0.21"/>
  <pageSetup scale="61" fitToHeight="0" orientation="landscape" r:id="rId1"/>
  <headerFooter alignWithMargins="0">
    <oddHeader>&amp;L&amp;8HOME Application&amp;C&amp;8 County of Riverside Housing and Workforce Solutions</oddHeader>
  </headerFooter>
  <rowBreaks count="3" manualBreakCount="3">
    <brk id="34" max="16383" man="1"/>
    <brk id="60" max="16383" man="1"/>
    <brk id="91"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outlinePr summaryRight="0"/>
  </sheetPr>
  <dimension ref="A1:F100"/>
  <sheetViews>
    <sheetView view="pageBreakPreview" zoomScale="90" zoomScaleNormal="100" zoomScaleSheetLayoutView="90" workbookViewId="0">
      <selection activeCell="K16" sqref="K16"/>
    </sheetView>
  </sheetViews>
  <sheetFormatPr defaultRowHeight="12.75" customHeight="1" x14ac:dyDescent="0.2"/>
  <cols>
    <col min="1" max="1" width="38.85546875" style="25" customWidth="1"/>
    <col min="2" max="2" width="14.42578125" style="25" customWidth="1"/>
    <col min="3" max="3" width="13.7109375" style="25" customWidth="1"/>
    <col min="4" max="4" width="20.28515625" style="25" customWidth="1"/>
    <col min="5" max="5" width="9.140625" style="25"/>
    <col min="6" max="6" width="11.28515625" style="25" customWidth="1"/>
    <col min="7" max="16384" width="9.140625" style="25"/>
  </cols>
  <sheetData>
    <row r="1" spans="1:4" x14ac:dyDescent="0.2">
      <c r="A1" s="25" t="str">
        <f>'Development Budget'!C1</f>
        <v>Project Name &amp; City</v>
      </c>
      <c r="B1" s="27">
        <f>'Development Budget'!E1</f>
        <v>0</v>
      </c>
      <c r="C1" s="27"/>
      <c r="D1" s="27"/>
    </row>
    <row r="2" spans="1:4" ht="18" x14ac:dyDescent="0.25">
      <c r="A2" s="32" t="s">
        <v>721</v>
      </c>
      <c r="D2" s="27" t="s">
        <v>734</v>
      </c>
    </row>
    <row r="3" spans="1:4" x14ac:dyDescent="0.2">
      <c r="A3" s="25" t="s">
        <v>800</v>
      </c>
      <c r="B3" s="64"/>
      <c r="D3" s="63">
        <v>2.53E-2</v>
      </c>
    </row>
    <row r="4" spans="1:4" x14ac:dyDescent="0.2">
      <c r="A4" s="25" t="s">
        <v>723</v>
      </c>
      <c r="B4" s="64"/>
      <c r="D4" s="63">
        <v>2.53E-2</v>
      </c>
    </row>
    <row r="5" spans="1:4" x14ac:dyDescent="0.2">
      <c r="A5" s="25" t="s">
        <v>722</v>
      </c>
      <c r="B5" s="64"/>
      <c r="D5" s="605" t="s">
        <v>1143</v>
      </c>
    </row>
    <row r="6" spans="1:4" x14ac:dyDescent="0.2">
      <c r="A6" s="25" t="s">
        <v>724</v>
      </c>
      <c r="B6" s="64"/>
      <c r="D6" s="63" t="s">
        <v>819</v>
      </c>
    </row>
    <row r="7" spans="1:4" x14ac:dyDescent="0.2">
      <c r="A7" s="25" t="s">
        <v>725</v>
      </c>
      <c r="B7" s="64"/>
      <c r="D7" s="63" t="s">
        <v>819</v>
      </c>
    </row>
    <row r="8" spans="1:4" x14ac:dyDescent="0.2">
      <c r="A8" s="25" t="s">
        <v>726</v>
      </c>
      <c r="B8" s="64"/>
      <c r="D8" s="63" t="s">
        <v>819</v>
      </c>
    </row>
    <row r="9" spans="1:4" x14ac:dyDescent="0.2">
      <c r="A9" s="25" t="s">
        <v>727</v>
      </c>
      <c r="B9" s="64"/>
      <c r="D9" s="63" t="s">
        <v>819</v>
      </c>
    </row>
    <row r="10" spans="1:4" x14ac:dyDescent="0.2">
      <c r="A10" s="25" t="s">
        <v>728</v>
      </c>
      <c r="B10" s="64"/>
      <c r="D10" s="63" t="s">
        <v>819</v>
      </c>
    </row>
    <row r="11" spans="1:4" x14ac:dyDescent="0.2">
      <c r="A11" s="25" t="s">
        <v>729</v>
      </c>
      <c r="B11" s="64"/>
      <c r="D11" s="63" t="s">
        <v>819</v>
      </c>
    </row>
    <row r="12" spans="1:4" x14ac:dyDescent="0.2">
      <c r="A12" s="25" t="s">
        <v>730</v>
      </c>
      <c r="B12" s="64"/>
      <c r="D12" s="63">
        <v>0.02</v>
      </c>
    </row>
    <row r="13" spans="1:4" x14ac:dyDescent="0.2">
      <c r="A13" s="25" t="s">
        <v>731</v>
      </c>
      <c r="B13" s="64"/>
      <c r="D13" s="63" t="s">
        <v>819</v>
      </c>
    </row>
    <row r="14" spans="1:4" x14ac:dyDescent="0.2">
      <c r="A14" s="25" t="s">
        <v>732</v>
      </c>
      <c r="B14" s="64"/>
      <c r="D14" s="63">
        <v>0.02</v>
      </c>
    </row>
    <row r="15" spans="1:4" x14ac:dyDescent="0.2">
      <c r="A15" s="25" t="s">
        <v>733</v>
      </c>
      <c r="B15" s="64"/>
      <c r="D15" s="63">
        <v>0</v>
      </c>
    </row>
    <row r="16" spans="1:4" x14ac:dyDescent="0.2">
      <c r="D16" s="27"/>
    </row>
    <row r="17" spans="1:5" x14ac:dyDescent="0.2">
      <c r="D17" s="24" t="s">
        <v>771</v>
      </c>
      <c r="E17" s="24" t="s">
        <v>774</v>
      </c>
    </row>
    <row r="18" spans="1:5" x14ac:dyDescent="0.2">
      <c r="A18" s="78" t="s">
        <v>638</v>
      </c>
      <c r="C18" s="78" t="s">
        <v>709</v>
      </c>
      <c r="D18" s="24" t="s">
        <v>773</v>
      </c>
      <c r="E18" s="24" t="s">
        <v>775</v>
      </c>
    </row>
    <row r="19" spans="1:5" x14ac:dyDescent="0.2">
      <c r="A19" s="78" t="s">
        <v>740</v>
      </c>
      <c r="B19" s="78" t="s">
        <v>741</v>
      </c>
      <c r="C19" s="78" t="s">
        <v>640</v>
      </c>
      <c r="D19" s="24" t="s">
        <v>772</v>
      </c>
      <c r="E19" s="24" t="s">
        <v>642</v>
      </c>
    </row>
    <row r="20" spans="1:5" x14ac:dyDescent="0.2">
      <c r="A20" s="65"/>
      <c r="B20" s="65"/>
      <c r="C20" s="66"/>
      <c r="D20" s="66"/>
      <c r="E20" s="67"/>
    </row>
    <row r="21" spans="1:5" x14ac:dyDescent="0.2">
      <c r="A21" s="65"/>
      <c r="B21" s="65"/>
      <c r="C21" s="68"/>
      <c r="D21" s="68"/>
      <c r="E21" s="67"/>
    </row>
    <row r="22" spans="1:5" x14ac:dyDescent="0.2">
      <c r="A22" s="65"/>
      <c r="B22" s="65"/>
      <c r="C22" s="68"/>
      <c r="D22" s="68"/>
      <c r="E22" s="67"/>
    </row>
    <row r="23" spans="1:5" x14ac:dyDescent="0.2">
      <c r="A23" s="65"/>
      <c r="B23" s="65"/>
      <c r="C23" s="68"/>
      <c r="D23" s="68"/>
      <c r="E23" s="67"/>
    </row>
    <row r="24" spans="1:5" x14ac:dyDescent="0.2">
      <c r="A24" s="562"/>
      <c r="B24" s="65"/>
      <c r="C24" s="68"/>
      <c r="D24" s="68"/>
      <c r="E24" s="67"/>
    </row>
    <row r="25" spans="1:5" x14ac:dyDescent="0.2">
      <c r="A25" s="65"/>
      <c r="B25" s="65"/>
      <c r="C25" s="68"/>
      <c r="D25" s="68"/>
      <c r="E25" s="67"/>
    </row>
    <row r="26" spans="1:5" x14ac:dyDescent="0.2">
      <c r="A26" s="65"/>
      <c r="B26" s="65"/>
      <c r="C26" s="68"/>
      <c r="D26" s="68"/>
      <c r="E26" s="67"/>
    </row>
    <row r="27" spans="1:5" x14ac:dyDescent="0.2">
      <c r="A27" s="65"/>
      <c r="B27" s="65"/>
      <c r="C27" s="68"/>
      <c r="D27" s="68"/>
      <c r="E27" s="67"/>
    </row>
    <row r="28" spans="1:5" x14ac:dyDescent="0.2">
      <c r="A28" s="65"/>
      <c r="B28" s="65"/>
      <c r="C28" s="68"/>
      <c r="D28" s="68"/>
      <c r="E28" s="67"/>
    </row>
    <row r="29" spans="1:5" x14ac:dyDescent="0.2">
      <c r="A29" s="65"/>
      <c r="B29" s="65"/>
      <c r="C29" s="68"/>
      <c r="D29" s="68"/>
      <c r="E29" s="67"/>
    </row>
    <row r="30" spans="1:5" x14ac:dyDescent="0.2">
      <c r="A30" s="65"/>
      <c r="B30" s="65"/>
      <c r="C30" s="68"/>
      <c r="D30" s="68"/>
      <c r="E30" s="67"/>
    </row>
    <row r="31" spans="1:5" x14ac:dyDescent="0.2">
      <c r="A31" s="65"/>
      <c r="B31" s="65"/>
      <c r="C31" s="68"/>
      <c r="D31" s="68"/>
      <c r="E31" s="67"/>
    </row>
    <row r="32" spans="1:5" x14ac:dyDescent="0.2">
      <c r="A32" s="65"/>
      <c r="B32" s="65"/>
      <c r="C32" s="68"/>
      <c r="D32" s="68"/>
      <c r="E32" s="67"/>
    </row>
    <row r="33" spans="1:6" x14ac:dyDescent="0.2">
      <c r="A33" s="65"/>
      <c r="B33" s="65"/>
      <c r="C33" s="68"/>
      <c r="D33" s="68"/>
      <c r="E33" s="67"/>
    </row>
    <row r="34" spans="1:6" x14ac:dyDescent="0.2">
      <c r="A34" s="562"/>
      <c r="B34" s="65"/>
      <c r="C34" s="68"/>
      <c r="D34" s="68"/>
      <c r="E34" s="67"/>
      <c r="F34" s="27"/>
    </row>
    <row r="35" spans="1:6" x14ac:dyDescent="0.2">
      <c r="A35" s="562"/>
      <c r="B35" s="65"/>
      <c r="C35" s="68"/>
      <c r="D35" s="68"/>
      <c r="E35" s="67"/>
      <c r="F35" s="27"/>
    </row>
    <row r="36" spans="1:6" x14ac:dyDescent="0.2">
      <c r="A36" s="562"/>
      <c r="B36" s="65"/>
      <c r="C36" s="68"/>
      <c r="D36" s="68"/>
      <c r="E36" s="67"/>
      <c r="F36" s="27"/>
    </row>
    <row r="37" spans="1:6" x14ac:dyDescent="0.2">
      <c r="A37" s="562"/>
      <c r="B37" s="65"/>
      <c r="C37" s="68"/>
      <c r="D37" s="68"/>
      <c r="E37" s="67"/>
      <c r="F37" s="27"/>
    </row>
    <row r="38" spans="1:6" x14ac:dyDescent="0.2">
      <c r="A38" s="65"/>
      <c r="B38" s="65"/>
      <c r="C38" s="68"/>
      <c r="D38" s="68"/>
      <c r="E38" s="67"/>
      <c r="F38" s="25" t="s">
        <v>778</v>
      </c>
    </row>
    <row r="39" spans="1:6" x14ac:dyDescent="0.2">
      <c r="D39" s="27"/>
    </row>
    <row r="40" spans="1:6" x14ac:dyDescent="0.2">
      <c r="A40" s="25" t="s">
        <v>747</v>
      </c>
      <c r="B40" s="70"/>
      <c r="C40" s="361" t="e">
        <f>B40/12/'Development Budget'!D3</f>
        <v>#DIV/0!</v>
      </c>
      <c r="D40" s="27" t="s">
        <v>803</v>
      </c>
    </row>
    <row r="41" spans="1:6" x14ac:dyDescent="0.2">
      <c r="A41" s="25" t="s">
        <v>748</v>
      </c>
      <c r="B41" s="70"/>
      <c r="C41" s="69" t="e">
        <f>B41/'Development Budget'!D3/12</f>
        <v>#DIV/0!</v>
      </c>
      <c r="D41" s="27" t="s">
        <v>803</v>
      </c>
    </row>
    <row r="42" spans="1:6" x14ac:dyDescent="0.2">
      <c r="A42" s="603" t="s">
        <v>804</v>
      </c>
      <c r="B42" s="70"/>
      <c r="C42" s="26" t="e">
        <f>B42/12/'Development Budget'!D3</f>
        <v>#DIV/0!</v>
      </c>
      <c r="D42" s="27" t="s">
        <v>803</v>
      </c>
    </row>
    <row r="43" spans="1:6" x14ac:dyDescent="0.2">
      <c r="B43" s="28"/>
      <c r="C43" s="26"/>
      <c r="D43" s="27"/>
    </row>
    <row r="44" spans="1:6" x14ac:dyDescent="0.2">
      <c r="A44" s="25" t="s">
        <v>653</v>
      </c>
      <c r="B44" s="78" t="s">
        <v>708</v>
      </c>
      <c r="C44" s="27"/>
      <c r="D44" s="27"/>
    </row>
    <row r="45" spans="1:6" x14ac:dyDescent="0.2">
      <c r="A45" s="424" t="s">
        <v>1020</v>
      </c>
      <c r="B45" s="78" t="s">
        <v>653</v>
      </c>
      <c r="C45" s="27"/>
      <c r="D45" s="27"/>
    </row>
    <row r="46" spans="1:6" x14ac:dyDescent="0.2">
      <c r="A46" s="25" t="s">
        <v>655</v>
      </c>
      <c r="B46" s="71"/>
      <c r="C46" s="27"/>
      <c r="D46" s="27"/>
    </row>
    <row r="47" spans="1:6" x14ac:dyDescent="0.2">
      <c r="A47" s="25" t="s">
        <v>656</v>
      </c>
      <c r="B47" s="71"/>
      <c r="C47" s="27"/>
      <c r="D47" s="27"/>
    </row>
    <row r="48" spans="1:6" x14ac:dyDescent="0.2">
      <c r="A48" s="25" t="s">
        <v>657</v>
      </c>
      <c r="B48" s="71"/>
      <c r="C48" s="27"/>
      <c r="D48" s="27"/>
    </row>
    <row r="49" spans="1:4" x14ac:dyDescent="0.2">
      <c r="A49" s="25" t="s">
        <v>658</v>
      </c>
      <c r="B49" s="71"/>
      <c r="C49" s="27"/>
      <c r="D49" s="27"/>
    </row>
    <row r="50" spans="1:4" x14ac:dyDescent="0.2">
      <c r="A50" s="444" t="s">
        <v>1156</v>
      </c>
      <c r="B50" s="563">
        <f>Application!C284*100</f>
        <v>0</v>
      </c>
      <c r="C50" s="27"/>
      <c r="D50" s="27"/>
    </row>
    <row r="51" spans="1:4" x14ac:dyDescent="0.2">
      <c r="A51" s="25" t="s">
        <v>659</v>
      </c>
      <c r="B51" s="71"/>
      <c r="C51" s="27"/>
      <c r="D51" s="27"/>
    </row>
    <row r="52" spans="1:4" x14ac:dyDescent="0.2">
      <c r="A52" s="25" t="s">
        <v>687</v>
      </c>
      <c r="B52" s="71"/>
      <c r="C52" s="27"/>
      <c r="D52" s="27"/>
    </row>
    <row r="53" spans="1:4" x14ac:dyDescent="0.2">
      <c r="B53" s="28"/>
      <c r="C53" s="26"/>
      <c r="D53" s="27"/>
    </row>
    <row r="54" spans="1:4" x14ac:dyDescent="0.2">
      <c r="A54" s="25" t="s">
        <v>661</v>
      </c>
      <c r="C54" s="27"/>
      <c r="D54" s="27"/>
    </row>
    <row r="55" spans="1:4" x14ac:dyDescent="0.2">
      <c r="A55" s="25" t="s">
        <v>662</v>
      </c>
      <c r="B55" s="71"/>
      <c r="C55" s="27"/>
      <c r="D55" s="27"/>
    </row>
    <row r="56" spans="1:4" x14ac:dyDescent="0.2">
      <c r="A56" s="25" t="s">
        <v>663</v>
      </c>
      <c r="B56" s="71"/>
      <c r="C56" s="27"/>
      <c r="D56" s="27"/>
    </row>
    <row r="57" spans="1:4" x14ac:dyDescent="0.2">
      <c r="A57" s="25" t="s">
        <v>664</v>
      </c>
      <c r="B57" s="71"/>
      <c r="C57" s="27"/>
      <c r="D57" s="27"/>
    </row>
    <row r="58" spans="1:4" x14ac:dyDescent="0.2">
      <c r="A58" s="25" t="s">
        <v>665</v>
      </c>
      <c r="B58" s="71"/>
      <c r="C58" s="27"/>
      <c r="D58" s="27"/>
    </row>
    <row r="59" spans="1:4" x14ac:dyDescent="0.2">
      <c r="B59" s="486"/>
      <c r="C59" s="26"/>
      <c r="D59" s="27"/>
    </row>
    <row r="60" spans="1:4" x14ac:dyDescent="0.2">
      <c r="A60" s="25" t="s">
        <v>666</v>
      </c>
      <c r="C60" s="27"/>
      <c r="D60" s="27"/>
    </row>
    <row r="61" spans="1:4" x14ac:dyDescent="0.2">
      <c r="A61" s="25" t="s">
        <v>667</v>
      </c>
      <c r="B61" s="71"/>
      <c r="C61" s="27"/>
      <c r="D61" s="27"/>
    </row>
    <row r="62" spans="1:4" x14ac:dyDescent="0.2">
      <c r="A62" s="25" t="s">
        <v>668</v>
      </c>
      <c r="B62" s="71"/>
      <c r="C62" s="27"/>
      <c r="D62" s="27"/>
    </row>
    <row r="63" spans="1:4" x14ac:dyDescent="0.2">
      <c r="A63" s="25" t="s">
        <v>669</v>
      </c>
      <c r="B63" s="71"/>
      <c r="C63" s="27"/>
      <c r="D63" s="27"/>
    </row>
    <row r="64" spans="1:4" x14ac:dyDescent="0.2">
      <c r="B64" s="28"/>
      <c r="C64" s="26"/>
      <c r="D64" s="27"/>
    </row>
    <row r="65" spans="1:4" x14ac:dyDescent="0.2">
      <c r="A65" s="25" t="s">
        <v>671</v>
      </c>
      <c r="D65" s="27"/>
    </row>
    <row r="66" spans="1:4" x14ac:dyDescent="0.2">
      <c r="A66" s="25" t="s">
        <v>672</v>
      </c>
      <c r="B66" s="71"/>
      <c r="C66" s="27"/>
      <c r="D66" s="27"/>
    </row>
    <row r="67" spans="1:4" x14ac:dyDescent="0.2">
      <c r="A67" s="25" t="s">
        <v>673</v>
      </c>
      <c r="B67" s="71"/>
      <c r="C67" s="27"/>
      <c r="D67" s="27"/>
    </row>
    <row r="68" spans="1:4" x14ac:dyDescent="0.2">
      <c r="A68" s="25" t="s">
        <v>674</v>
      </c>
      <c r="B68" s="71"/>
      <c r="C68" s="27"/>
      <c r="D68" s="27"/>
    </row>
    <row r="69" spans="1:4" x14ac:dyDescent="0.2">
      <c r="A69" s="25" t="s">
        <v>675</v>
      </c>
      <c r="B69" s="71"/>
      <c r="C69" s="27"/>
      <c r="D69" s="27"/>
    </row>
    <row r="70" spans="1:4" x14ac:dyDescent="0.2">
      <c r="A70" s="25" t="s">
        <v>676</v>
      </c>
      <c r="B70" s="71"/>
      <c r="C70" s="27"/>
      <c r="D70" s="27"/>
    </row>
    <row r="71" spans="1:4" x14ac:dyDescent="0.2">
      <c r="A71" s="25" t="s">
        <v>677</v>
      </c>
      <c r="B71" s="71"/>
      <c r="C71" s="27"/>
      <c r="D71" s="27"/>
    </row>
    <row r="72" spans="1:4" x14ac:dyDescent="0.2">
      <c r="A72" s="25" t="s">
        <v>678</v>
      </c>
      <c r="B72" s="71"/>
      <c r="C72" s="27"/>
      <c r="D72" s="27"/>
    </row>
    <row r="73" spans="1:4" x14ac:dyDescent="0.2">
      <c r="B73" s="28"/>
      <c r="C73" s="26"/>
      <c r="D73" s="27"/>
    </row>
    <row r="74" spans="1:4" x14ac:dyDescent="0.2">
      <c r="A74" s="25" t="s">
        <v>688</v>
      </c>
      <c r="B74" s="71"/>
      <c r="D74" s="27"/>
    </row>
    <row r="75" spans="1:4" x14ac:dyDescent="0.2">
      <c r="A75" s="25" t="s">
        <v>689</v>
      </c>
      <c r="B75" s="71"/>
      <c r="D75" s="27"/>
    </row>
    <row r="76" spans="1:4" x14ac:dyDescent="0.2">
      <c r="A76" s="79" t="s">
        <v>690</v>
      </c>
      <c r="B76" s="488"/>
      <c r="D76" s="27"/>
    </row>
    <row r="77" spans="1:4" ht="15.75" x14ac:dyDescent="0.25">
      <c r="A77" s="80" t="s">
        <v>680</v>
      </c>
      <c r="B77" s="48">
        <f>SUM(B46:B76)</f>
        <v>0</v>
      </c>
      <c r="D77" s="27"/>
    </row>
    <row r="78" spans="1:4" x14ac:dyDescent="0.2">
      <c r="D78" s="27"/>
    </row>
    <row r="79" spans="1:4" x14ac:dyDescent="0.2">
      <c r="A79" s="25" t="s">
        <v>681</v>
      </c>
      <c r="B79" s="71"/>
      <c r="D79" s="27"/>
    </row>
    <row r="80" spans="1:4" x14ac:dyDescent="0.2">
      <c r="A80" s="79" t="s">
        <v>682</v>
      </c>
      <c r="B80" s="73"/>
      <c r="D80" s="27"/>
    </row>
    <row r="81" spans="1:4" ht="15.75" x14ac:dyDescent="0.25">
      <c r="A81" s="81" t="s">
        <v>683</v>
      </c>
      <c r="B81" s="53">
        <f>B77+B79+B80</f>
        <v>0</v>
      </c>
      <c r="D81" s="27"/>
    </row>
    <row r="82" spans="1:4" x14ac:dyDescent="0.2">
      <c r="B82" s="28"/>
      <c r="C82" s="26"/>
      <c r="D82" s="27"/>
    </row>
    <row r="83" spans="1:4" x14ac:dyDescent="0.2">
      <c r="A83" s="25" t="s">
        <v>754</v>
      </c>
      <c r="B83" s="28"/>
    </row>
    <row r="84" spans="1:4" x14ac:dyDescent="0.2">
      <c r="A84" s="25" t="s">
        <v>765</v>
      </c>
      <c r="B84" s="70"/>
    </row>
    <row r="85" spans="1:4" x14ac:dyDescent="0.2">
      <c r="A85" s="25" t="s">
        <v>755</v>
      </c>
      <c r="B85" s="72"/>
      <c r="C85" s="25" t="s">
        <v>756</v>
      </c>
      <c r="D85" s="27"/>
    </row>
    <row r="86" spans="1:4" x14ac:dyDescent="0.2">
      <c r="A86" s="25" t="s">
        <v>757</v>
      </c>
      <c r="B86" s="604"/>
      <c r="D86" s="27"/>
    </row>
    <row r="87" spans="1:4" x14ac:dyDescent="0.2">
      <c r="B87" s="487"/>
      <c r="C87" s="27"/>
      <c r="D87" s="27"/>
    </row>
    <row r="88" spans="1:4" ht="13.5" thickBot="1" x14ac:dyDescent="0.25">
      <c r="A88" s="25" t="s">
        <v>758</v>
      </c>
      <c r="B88" s="487"/>
      <c r="C88" s="27"/>
      <c r="D88" s="27"/>
    </row>
    <row r="89" spans="1:4" x14ac:dyDescent="0.2">
      <c r="A89" s="541" t="s">
        <v>766</v>
      </c>
      <c r="B89" s="539"/>
      <c r="C89" s="27"/>
      <c r="D89" s="27"/>
    </row>
    <row r="90" spans="1:4" x14ac:dyDescent="0.2">
      <c r="A90" s="542" t="s">
        <v>755</v>
      </c>
      <c r="B90" s="545"/>
      <c r="C90" s="25" t="s">
        <v>756</v>
      </c>
      <c r="D90" s="27"/>
    </row>
    <row r="91" spans="1:4" x14ac:dyDescent="0.2">
      <c r="A91" s="542" t="s">
        <v>757</v>
      </c>
      <c r="B91" s="569"/>
      <c r="D91" s="27"/>
    </row>
    <row r="92" spans="1:4" ht="13.5" thickBot="1" x14ac:dyDescent="0.25">
      <c r="A92" s="543" t="s">
        <v>767</v>
      </c>
      <c r="B92" s="546"/>
      <c r="C92" s="27"/>
      <c r="D92" s="27"/>
    </row>
    <row r="93" spans="1:4" x14ac:dyDescent="0.2">
      <c r="A93" s="541" t="s">
        <v>770</v>
      </c>
      <c r="B93" s="539"/>
      <c r="C93" s="27"/>
      <c r="D93" s="27"/>
    </row>
    <row r="94" spans="1:4" x14ac:dyDescent="0.2">
      <c r="A94" s="542" t="s">
        <v>755</v>
      </c>
      <c r="B94" s="545"/>
      <c r="C94" s="25" t="s">
        <v>756</v>
      </c>
      <c r="D94" s="27"/>
    </row>
    <row r="95" spans="1:4" x14ac:dyDescent="0.2">
      <c r="A95" s="542" t="s">
        <v>757</v>
      </c>
      <c r="B95" s="570"/>
      <c r="D95" s="27"/>
    </row>
    <row r="96" spans="1:4" ht="13.5" thickBot="1" x14ac:dyDescent="0.25">
      <c r="A96" s="543" t="s">
        <v>767</v>
      </c>
      <c r="B96" s="540"/>
      <c r="D96" s="27"/>
    </row>
    <row r="97" spans="1:4" x14ac:dyDescent="0.2">
      <c r="A97" s="544" t="s">
        <v>1125</v>
      </c>
      <c r="B97" s="539"/>
      <c r="C97" s="27"/>
      <c r="D97" s="27"/>
    </row>
    <row r="98" spans="1:4" ht="12.75" customHeight="1" x14ac:dyDescent="0.2">
      <c r="A98" s="542" t="s">
        <v>755</v>
      </c>
      <c r="B98" s="545"/>
      <c r="C98" s="25" t="s">
        <v>756</v>
      </c>
    </row>
    <row r="99" spans="1:4" ht="12.75" customHeight="1" x14ac:dyDescent="0.2">
      <c r="A99" s="542" t="s">
        <v>757</v>
      </c>
      <c r="B99" s="570"/>
    </row>
    <row r="100" spans="1:4" ht="12.75" customHeight="1" thickBot="1" x14ac:dyDescent="0.25">
      <c r="A100" s="543" t="s">
        <v>767</v>
      </c>
      <c r="B100" s="540"/>
    </row>
  </sheetData>
  <sheetProtection algorithmName="SHA-512" hashValue="hYYc4/0DxaZkm6E3WLskoWOMwi8X5Yig01cOFkPC0NIFJMN6HwbxHha3ymR8IO+DHOGCGN0AdYGJ35/4z9cfsQ==" saltValue="T7+g//t0wW6IlBelxiuUHw==" spinCount="100000" sheet="1" objects="1" scenarios="1"/>
  <phoneticPr fontId="0" type="noConversion"/>
  <printOptions gridLines="1" gridLinesSet="0"/>
  <pageMargins left="0.75" right="0.75" top="1" bottom="1" header="0.5" footer="0.5"/>
  <pageSetup scale="71" orientation="portrait" r:id="rId1"/>
  <headerFooter alignWithMargins="0">
    <oddHeader xml:space="preserve">&amp;C&amp;"Arial,Bold"&amp;14&amp;A&amp;R_x000D_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outlinePr summaryRight="0"/>
  </sheetPr>
  <dimension ref="A1:G50"/>
  <sheetViews>
    <sheetView tabSelected="1" topLeftCell="A21" zoomScaleNormal="100" workbookViewId="0">
      <selection activeCell="F40" sqref="F40"/>
    </sheetView>
  </sheetViews>
  <sheetFormatPr defaultRowHeight="12.75" customHeight="1" x14ac:dyDescent="0.2"/>
  <cols>
    <col min="1" max="1" width="47" style="25" customWidth="1"/>
    <col min="2" max="2" width="15.140625" style="25" customWidth="1"/>
    <col min="3" max="3" width="12.7109375" style="25" customWidth="1"/>
    <col min="4" max="16384" width="9.140625" style="25"/>
  </cols>
  <sheetData>
    <row r="1" spans="1:7" ht="18" x14ac:dyDescent="0.25">
      <c r="A1" s="32" t="s">
        <v>752</v>
      </c>
      <c r="B1" s="27"/>
    </row>
    <row r="2" spans="1:7" ht="18" x14ac:dyDescent="0.25">
      <c r="A2" s="32"/>
      <c r="B2" s="27"/>
      <c r="C2" s="78"/>
    </row>
    <row r="3" spans="1:7" ht="12.75" customHeight="1" x14ac:dyDescent="0.2">
      <c r="A3" s="25" t="str">
        <f>'Development Budget'!C1</f>
        <v>Project Name &amp; City</v>
      </c>
      <c r="B3" s="27">
        <f>'Development Budget'!E1</f>
        <v>0</v>
      </c>
    </row>
    <row r="4" spans="1:7" x14ac:dyDescent="0.2">
      <c r="A4" s="25" t="s">
        <v>735</v>
      </c>
      <c r="B4" s="120" t="e">
        <f>'Operating Proforma 1st Yr'!G81/12/'Operating Proforma 1st Yr'!C2</f>
        <v>#DIV/0!</v>
      </c>
      <c r="C4" s="27"/>
      <c r="D4" s="24"/>
      <c r="E4" s="27"/>
      <c r="F4" s="27"/>
      <c r="G4" s="27"/>
    </row>
    <row r="5" spans="1:7" x14ac:dyDescent="0.2">
      <c r="A5" s="25" t="s">
        <v>806</v>
      </c>
      <c r="B5" s="28" t="e">
        <f>('Operating Proforma 1st Yr'!G77-'Operating Proforma 1st Yr'!G76-'Operating Proforma 1st Yr'!G75)/12/'Operating Proforma 1st Yr'!C2</f>
        <v>#DIV/0!</v>
      </c>
      <c r="C5" s="27"/>
      <c r="D5" s="255" t="s">
        <v>798</v>
      </c>
      <c r="E5" s="254"/>
      <c r="F5" s="254"/>
      <c r="G5" s="254"/>
    </row>
    <row r="6" spans="1:7" x14ac:dyDescent="0.2">
      <c r="A6" s="25" t="s">
        <v>805</v>
      </c>
      <c r="B6" s="28" t="e">
        <f>'Operating Proforma 1st Yr'!G49/12/'Operating Proforma 1st Yr'!C2</f>
        <v>#DIV/0!</v>
      </c>
      <c r="C6" s="33" t="e">
        <f>'Operating Proforma 1st Yr'!G49/'Operating Proforma 1st Yr'!G34</f>
        <v>#DIV/0!</v>
      </c>
      <c r="D6" s="254" t="s">
        <v>736</v>
      </c>
      <c r="E6" s="254"/>
      <c r="F6" s="254"/>
      <c r="G6" s="254"/>
    </row>
    <row r="7" spans="1:7" x14ac:dyDescent="0.2">
      <c r="A7" s="25" t="s">
        <v>814</v>
      </c>
      <c r="B7" s="28" t="e">
        <f>'Operating Proforma 1st Yr'!G79/'Operating Proforma 1st Yr'!C2</f>
        <v>#DIV/0!</v>
      </c>
      <c r="C7" s="34" t="e">
        <f>'Operating Proforma 1st Yr'!C79/('Development Budget'!B22+'Development Budget'!B23)</f>
        <v>#DIV/0!</v>
      </c>
      <c r="D7" s="254" t="s">
        <v>790</v>
      </c>
      <c r="E7" s="254"/>
      <c r="F7" s="254"/>
      <c r="G7" s="254"/>
    </row>
    <row r="8" spans="1:7" x14ac:dyDescent="0.2">
      <c r="A8" s="25" t="s">
        <v>807</v>
      </c>
      <c r="B8" s="28">
        <f>'Operating Proforma 1st Yr'!C75</f>
        <v>0</v>
      </c>
      <c r="C8" s="31" t="e">
        <f>B8/'Development Budget'!B88</f>
        <v>#DIV/0!</v>
      </c>
      <c r="D8" s="254" t="s">
        <v>799</v>
      </c>
      <c r="E8" s="254"/>
      <c r="F8" s="254"/>
      <c r="G8" s="254"/>
    </row>
    <row r="9" spans="1:7" x14ac:dyDescent="0.2">
      <c r="A9" s="25" t="s">
        <v>782</v>
      </c>
      <c r="B9" s="121" t="e">
        <f>'Operating Proforma 1st Yr'!G81/'Operating Proforma 1st Yr'!G36</f>
        <v>#DIV/0!</v>
      </c>
      <c r="C9" s="27"/>
      <c r="D9" s="254" t="s">
        <v>789</v>
      </c>
      <c r="E9" s="254"/>
      <c r="F9" s="254"/>
      <c r="G9" s="254"/>
    </row>
    <row r="10" spans="1:7" x14ac:dyDescent="0.2">
      <c r="A10" s="25" t="s">
        <v>783</v>
      </c>
      <c r="B10" s="31" t="e">
        <f>'Operating Proforma 1st Yr'!G49/'Operating Proforma 1st Yr'!G36</f>
        <v>#DIV/0!</v>
      </c>
      <c r="C10" s="27"/>
      <c r="D10" s="254"/>
      <c r="E10" s="254"/>
      <c r="F10" s="254"/>
      <c r="G10" s="254"/>
    </row>
    <row r="11" spans="1:7" x14ac:dyDescent="0.2">
      <c r="A11" s="25" t="s">
        <v>791</v>
      </c>
      <c r="B11" s="31" t="e">
        <f>'Operating Proforma 1st Yr'!G56/'Operating Proforma 1st Yr'!G36</f>
        <v>#DIV/0!</v>
      </c>
      <c r="C11" s="27"/>
      <c r="D11" s="254"/>
      <c r="E11" s="254"/>
      <c r="F11" s="254"/>
      <c r="G11" s="254"/>
    </row>
    <row r="12" spans="1:7" x14ac:dyDescent="0.2">
      <c r="A12" s="25" t="s">
        <v>784</v>
      </c>
      <c r="B12" s="31" t="e">
        <f>'Operating Proforma 1st Yr'!G72/'Operating Proforma 1st Yr'!G36</f>
        <v>#DIV/0!</v>
      </c>
      <c r="C12" s="27"/>
      <c r="D12" s="254"/>
      <c r="E12" s="254"/>
      <c r="F12" s="254"/>
      <c r="G12" s="254"/>
    </row>
    <row r="13" spans="1:7" x14ac:dyDescent="0.2">
      <c r="A13" s="25" t="s">
        <v>785</v>
      </c>
      <c r="B13" s="31" t="e">
        <f>('Operating Proforma 1st Yr'!G75+'Operating Proforma 1st Yr'!G74)/'Operating Proforma 1st Yr'!G36</f>
        <v>#DIV/0!</v>
      </c>
      <c r="C13" s="27"/>
      <c r="D13" s="254"/>
      <c r="E13" s="254"/>
      <c r="F13" s="254"/>
      <c r="G13" s="254"/>
    </row>
    <row r="14" spans="1:7" x14ac:dyDescent="0.2">
      <c r="A14" s="25" t="s">
        <v>786</v>
      </c>
      <c r="B14" s="31" t="e">
        <f>'Operating Proforma 1st Yr'!G47/'Operating Proforma 1st Yr'!G36</f>
        <v>#DIV/0!</v>
      </c>
      <c r="C14" s="27"/>
      <c r="D14" s="254"/>
      <c r="E14" s="254"/>
      <c r="F14" s="254"/>
      <c r="G14" s="254"/>
    </row>
    <row r="15" spans="1:7" x14ac:dyDescent="0.2">
      <c r="A15" s="25" t="s">
        <v>787</v>
      </c>
      <c r="B15" s="31" t="e">
        <f>'Operating Proforma 1st Yr'!G62/'Operating Proforma 1st Yr'!G36</f>
        <v>#DIV/0!</v>
      </c>
      <c r="C15" s="27"/>
      <c r="D15" s="254"/>
      <c r="E15" s="254"/>
      <c r="F15" s="254"/>
      <c r="G15" s="254"/>
    </row>
    <row r="16" spans="1:7" x14ac:dyDescent="0.2">
      <c r="A16" s="25" t="s">
        <v>788</v>
      </c>
      <c r="B16" s="31" t="e">
        <f>'Operating Proforma 1st Yr'!G76/'Operating Proforma 1st Yr'!G36</f>
        <v>#DIV/0!</v>
      </c>
      <c r="C16" s="27"/>
      <c r="D16" s="254"/>
      <c r="E16" s="254"/>
      <c r="F16" s="254"/>
      <c r="G16" s="254"/>
    </row>
    <row r="17" spans="1:7" x14ac:dyDescent="0.2">
      <c r="B17" s="31"/>
      <c r="C17" s="27"/>
      <c r="D17" s="254"/>
      <c r="E17" s="254"/>
      <c r="F17" s="254"/>
      <c r="G17" s="254"/>
    </row>
    <row r="18" spans="1:7" x14ac:dyDescent="0.2">
      <c r="A18" s="25" t="s">
        <v>808</v>
      </c>
      <c r="B18" s="36" t="e">
        <f>'Operating Proforma 1st Yr'!G88</f>
        <v>#DIV/0!</v>
      </c>
      <c r="C18" s="27"/>
      <c r="D18" s="254" t="s">
        <v>781</v>
      </c>
      <c r="E18" s="254"/>
      <c r="F18" s="254"/>
      <c r="G18" s="254"/>
    </row>
    <row r="19" spans="1:7" x14ac:dyDescent="0.2">
      <c r="A19" s="25" t="s">
        <v>777</v>
      </c>
      <c r="B19" s="122" t="e">
        <f>('Development Budget'!B25+'Development Budget'!B26)/('Development Budget'!B22+'Development Budget'!B23)</f>
        <v>#DIV/0!</v>
      </c>
      <c r="C19" s="27" t="s">
        <v>753</v>
      </c>
      <c r="D19" s="254" t="s">
        <v>796</v>
      </c>
      <c r="E19" s="254"/>
      <c r="F19" s="254"/>
      <c r="G19" s="254"/>
    </row>
    <row r="20" spans="1:7" x14ac:dyDescent="0.2">
      <c r="A20" s="25" t="s">
        <v>629</v>
      </c>
      <c r="B20" s="34" t="e">
        <f>'Development Budget'!B24/('Development Budget'!B22+'Development Budget'!B23)</f>
        <v>#DIV/0!</v>
      </c>
      <c r="C20" s="27" t="s">
        <v>753</v>
      </c>
      <c r="D20" s="254" t="s">
        <v>797</v>
      </c>
      <c r="E20" s="254"/>
      <c r="F20" s="254"/>
      <c r="G20" s="254"/>
    </row>
    <row r="21" spans="1:7" x14ac:dyDescent="0.2">
      <c r="A21" s="25" t="s">
        <v>737</v>
      </c>
      <c r="B21" s="34" t="e">
        <f>'Development Budget'!B34/('Development Budget'!B28+'Development Budget'!B46)</f>
        <v>#DIV/0!</v>
      </c>
      <c r="C21" s="27" t="s">
        <v>753</v>
      </c>
      <c r="D21" s="254" t="s">
        <v>792</v>
      </c>
      <c r="E21" s="254"/>
      <c r="F21" s="254"/>
      <c r="G21" s="254"/>
    </row>
    <row r="22" spans="1:7" x14ac:dyDescent="0.2">
      <c r="A22" s="25" t="s">
        <v>738</v>
      </c>
      <c r="B22" s="34" t="e">
        <f>'Development Budget'!B46/'Development Budget'!B28</f>
        <v>#DIV/0!</v>
      </c>
      <c r="C22" s="27" t="s">
        <v>753</v>
      </c>
      <c r="D22" s="254" t="s">
        <v>793</v>
      </c>
      <c r="E22" s="254"/>
      <c r="F22" s="254"/>
      <c r="G22" s="254"/>
    </row>
    <row r="23" spans="1:7" x14ac:dyDescent="0.2">
      <c r="A23" s="25" t="s">
        <v>739</v>
      </c>
      <c r="B23" s="123">
        <f>'Development Budget'!B87</f>
        <v>0</v>
      </c>
      <c r="C23" s="37" t="e">
        <f>'Development Budget'!B87/('Development Budget'!B84-'Development Budget'!B12-'Development Budget'!B52-'Development Budget'!B58-'Development Budget'!B64-'Development Budget'!B69)</f>
        <v>#DIV/0!</v>
      </c>
      <c r="D23" s="254" t="s">
        <v>630</v>
      </c>
      <c r="E23" s="254"/>
      <c r="F23" s="254"/>
      <c r="G23" s="254"/>
    </row>
    <row r="24" spans="1:7" x14ac:dyDescent="0.2">
      <c r="A24" s="25" t="s">
        <v>779</v>
      </c>
      <c r="B24" s="124">
        <f>'Development Budget'!K90</f>
        <v>0</v>
      </c>
      <c r="C24" s="30" t="e">
        <f>B24/'Development Budget'!B84</f>
        <v>#DIV/0!</v>
      </c>
      <c r="D24" s="254" t="s">
        <v>780</v>
      </c>
      <c r="E24" s="254"/>
      <c r="F24" s="254"/>
      <c r="G24" s="254"/>
    </row>
    <row r="25" spans="1:7" x14ac:dyDescent="0.2">
      <c r="B25" s="29"/>
      <c r="C25" s="30"/>
      <c r="D25" s="27"/>
      <c r="E25" s="27"/>
      <c r="F25" s="27"/>
      <c r="G25" s="27"/>
    </row>
    <row r="26" spans="1:7" x14ac:dyDescent="0.2">
      <c r="A26" s="25" t="s">
        <v>760</v>
      </c>
      <c r="B26" s="28" t="e">
        <f>'Development Budget'!B12/'Development Budget'!D3</f>
        <v>#DIV/0!</v>
      </c>
      <c r="C26" s="27"/>
      <c r="D26" s="27"/>
      <c r="E26" s="27"/>
      <c r="F26" s="27"/>
      <c r="G26" s="27"/>
    </row>
    <row r="27" spans="1:7" x14ac:dyDescent="0.2">
      <c r="A27" s="25" t="s">
        <v>761</v>
      </c>
      <c r="B27" s="125" t="e">
        <f>'Development Budget'!B12/'Development Budget'!D2</f>
        <v>#DIV/0!</v>
      </c>
      <c r="C27" s="126" t="e">
        <f>B27/43560</f>
        <v>#DIV/0!</v>
      </c>
      <c r="D27" s="27" t="s">
        <v>776</v>
      </c>
      <c r="E27" s="27"/>
      <c r="F27" s="27"/>
      <c r="G27" s="27"/>
    </row>
    <row r="28" spans="1:7" x14ac:dyDescent="0.2">
      <c r="A28" s="25" t="s">
        <v>762</v>
      </c>
      <c r="B28" s="28" t="e">
        <f>('Development Budget'!B88-'Development Budget'!B9)/'Development Budget'!D3</f>
        <v>#DIV/0!</v>
      </c>
      <c r="C28" s="27"/>
      <c r="D28" s="27"/>
      <c r="E28" s="27"/>
      <c r="F28" s="27"/>
      <c r="G28" s="27"/>
    </row>
    <row r="29" spans="1:7" x14ac:dyDescent="0.2">
      <c r="A29" s="25" t="s">
        <v>763</v>
      </c>
      <c r="B29" s="28" t="e">
        <f>'Development Budget'!B88/'Development Budget'!D3</f>
        <v>#DIV/0!</v>
      </c>
      <c r="C29" s="27"/>
      <c r="D29" s="27"/>
      <c r="E29" s="27"/>
      <c r="F29" s="27"/>
      <c r="G29" s="27"/>
    </row>
    <row r="30" spans="1:7" x14ac:dyDescent="0.2">
      <c r="A30" s="25" t="s">
        <v>794</v>
      </c>
      <c r="B30" s="120" t="e">
        <f>('Development Budget'!B28-'Development Budget'!B22+'Development Budget'!B46)/'Development Budget'!K3</f>
        <v>#DIV/0!</v>
      </c>
      <c r="C30" s="27"/>
      <c r="D30" s="27"/>
      <c r="E30" s="27"/>
      <c r="F30" s="27"/>
      <c r="G30" s="27"/>
    </row>
    <row r="31" spans="1:7" x14ac:dyDescent="0.2">
      <c r="A31" s="25" t="s">
        <v>795</v>
      </c>
      <c r="B31" s="28" t="e">
        <f>('Development Budget'!B28+'Development Budget'!B46)/'Development Budget'!K3</f>
        <v>#DIV/0!</v>
      </c>
      <c r="C31" s="27"/>
      <c r="D31" s="27"/>
      <c r="E31" s="27"/>
      <c r="F31" s="27"/>
      <c r="G31" s="27"/>
    </row>
    <row r="32" spans="1:7" x14ac:dyDescent="0.2">
      <c r="A32" s="25" t="s">
        <v>821</v>
      </c>
      <c r="B32" s="28" t="e">
        <f>('Development Budget'!B66+'Development Budget'!B68)/'Development Budget'!D3</f>
        <v>#DIV/0!</v>
      </c>
      <c r="C32" s="27"/>
      <c r="D32" s="27"/>
      <c r="E32" s="27"/>
      <c r="F32" s="27"/>
      <c r="G32" s="27"/>
    </row>
    <row r="33" spans="1:7" x14ac:dyDescent="0.2">
      <c r="A33" s="25" t="s">
        <v>817</v>
      </c>
      <c r="B33" s="120" t="e">
        <f>'Development Budget'!B88/'Development Budget'!K3</f>
        <v>#DIV/0!</v>
      </c>
      <c r="C33" s="27"/>
      <c r="D33" s="27"/>
      <c r="E33" s="27"/>
      <c r="F33" s="27"/>
      <c r="G33" s="27"/>
    </row>
    <row r="34" spans="1:7" x14ac:dyDescent="0.2">
      <c r="B34" s="28"/>
      <c r="C34" s="27"/>
      <c r="D34" s="27"/>
      <c r="E34" s="27"/>
      <c r="F34" s="27"/>
      <c r="G34" s="27"/>
    </row>
    <row r="35" spans="1:7" x14ac:dyDescent="0.2">
      <c r="A35" s="27" t="s">
        <v>99</v>
      </c>
      <c r="B35" s="28">
        <f>'Development Budget'!C90</f>
        <v>0</v>
      </c>
      <c r="C35" s="35" t="e">
        <f>B35/'Development Budget'!$B$88</f>
        <v>#DIV/0!</v>
      </c>
      <c r="D35" s="27"/>
      <c r="E35" s="27"/>
      <c r="F35" s="27"/>
      <c r="G35" s="27"/>
    </row>
    <row r="36" spans="1:7" x14ac:dyDescent="0.2">
      <c r="A36" s="27" t="s">
        <v>809</v>
      </c>
      <c r="B36" s="28">
        <f>'Development Budget'!D90</f>
        <v>0</v>
      </c>
      <c r="C36" s="35" t="e">
        <f>B36/'Development Budget'!$B$88</f>
        <v>#DIV/0!</v>
      </c>
      <c r="D36" s="27"/>
      <c r="E36" s="27"/>
      <c r="F36" s="27"/>
      <c r="G36" s="27"/>
    </row>
    <row r="37" spans="1:7" x14ac:dyDescent="0.2">
      <c r="A37" s="27" t="s">
        <v>810</v>
      </c>
      <c r="B37" s="28">
        <f>'Development Budget'!K90</f>
        <v>0</v>
      </c>
      <c r="C37" s="35" t="e">
        <f>B37/'Development Budget'!$B$88</f>
        <v>#DIV/0!</v>
      </c>
      <c r="D37" s="27"/>
      <c r="E37" s="27"/>
      <c r="F37" s="27"/>
      <c r="G37" s="27"/>
    </row>
    <row r="38" spans="1:7" x14ac:dyDescent="0.2">
      <c r="A38" s="27" t="s">
        <v>811</v>
      </c>
      <c r="B38" s="28">
        <f>SUM(B36:B37)</f>
        <v>0</v>
      </c>
      <c r="C38" s="35" t="e">
        <f>B38/'Development Budget'!$B$88</f>
        <v>#DIV/0!</v>
      </c>
      <c r="D38" s="27"/>
      <c r="E38" s="27"/>
      <c r="F38" s="27"/>
      <c r="G38" s="27"/>
    </row>
    <row r="39" spans="1:7" x14ac:dyDescent="0.2">
      <c r="A39" s="27" t="s">
        <v>812</v>
      </c>
      <c r="B39" s="28">
        <f>'Development Budget'!F90</f>
        <v>0</v>
      </c>
      <c r="C39" s="35" t="e">
        <f>B39/'Development Budget'!$B$88</f>
        <v>#DIV/0!</v>
      </c>
      <c r="D39" s="27"/>
      <c r="E39" s="27"/>
      <c r="F39" s="27"/>
      <c r="G39" s="27"/>
    </row>
    <row r="40" spans="1:7" x14ac:dyDescent="0.2">
      <c r="A40" s="27" t="s">
        <v>813</v>
      </c>
      <c r="B40" s="28" t="e">
        <f>'Development Budget'!E90+'Development Budget'!L90+'Development Budget'!#REF!</f>
        <v>#REF!</v>
      </c>
      <c r="C40" s="35" t="e">
        <f>B40/'Development Budget'!$B$88</f>
        <v>#REF!</v>
      </c>
      <c r="D40" s="27"/>
      <c r="E40" s="27"/>
      <c r="F40" s="27"/>
      <c r="G40" s="27"/>
    </row>
    <row r="41" spans="1:7" x14ac:dyDescent="0.2">
      <c r="A41" s="27" t="s">
        <v>815</v>
      </c>
      <c r="B41" s="28">
        <f>'Development Budget'!B88</f>
        <v>0</v>
      </c>
      <c r="C41" s="35" t="e">
        <f>B41/'Development Budget'!$B$88</f>
        <v>#DIV/0!</v>
      </c>
      <c r="D41" s="27"/>
      <c r="E41" s="27"/>
      <c r="F41" s="27"/>
      <c r="G41" s="27"/>
    </row>
    <row r="42" spans="1:7" x14ac:dyDescent="0.2">
      <c r="B42" s="28"/>
      <c r="C42" s="27"/>
      <c r="D42" s="27"/>
      <c r="E42" s="27"/>
      <c r="F42" s="27"/>
      <c r="G42" s="27"/>
    </row>
    <row r="43" spans="1:7" x14ac:dyDescent="0.2">
      <c r="A43" s="25" t="s">
        <v>100</v>
      </c>
      <c r="B43" s="127" t="e">
        <f>'Development Budget'!C90/'Development Budget'!B88</f>
        <v>#DIV/0!</v>
      </c>
      <c r="C43" s="27"/>
      <c r="D43" s="27"/>
      <c r="E43" s="27"/>
      <c r="F43" s="27"/>
      <c r="G43" s="27"/>
    </row>
    <row r="44" spans="1:7" x14ac:dyDescent="0.2">
      <c r="A44" s="25" t="s">
        <v>97</v>
      </c>
      <c r="B44" s="128" t="e">
        <f>('Development Budget'!C90+'Development Budget'!F90)/'Development Budget'!B88</f>
        <v>#DIV/0!</v>
      </c>
      <c r="C44" s="27"/>
      <c r="D44" s="27"/>
      <c r="E44" s="27"/>
      <c r="F44" s="27"/>
      <c r="G44" s="27"/>
    </row>
    <row r="45" spans="1:7" x14ac:dyDescent="0.2">
      <c r="A45" s="25" t="s">
        <v>623</v>
      </c>
      <c r="B45" s="580">
        <f>Application!B286</f>
        <v>0</v>
      </c>
      <c r="C45" s="256" t="s">
        <v>820</v>
      </c>
      <c r="D45" s="27"/>
      <c r="E45" s="27"/>
      <c r="F45" s="27"/>
      <c r="G45" s="27"/>
    </row>
    <row r="47" spans="1:7" x14ac:dyDescent="0.2">
      <c r="A47" s="577" t="s">
        <v>1132</v>
      </c>
      <c r="B47" s="129" t="e">
        <f>(B49)/'Underwriting Summary'!B38</f>
        <v>#DIV/0!</v>
      </c>
      <c r="C47" s="27"/>
      <c r="D47" s="27"/>
      <c r="E47" s="27"/>
      <c r="F47" s="27"/>
      <c r="G47" s="27"/>
    </row>
    <row r="48" spans="1:7" x14ac:dyDescent="0.2">
      <c r="A48" s="27" t="s">
        <v>818</v>
      </c>
      <c r="B48" s="128" t="e">
        <f>'Operating Proforma 1st Yr'!G98/'Underwriting Summary'!B38</f>
        <v>#DIV/0!</v>
      </c>
      <c r="C48" s="27"/>
      <c r="D48" s="27"/>
      <c r="E48" s="27"/>
      <c r="F48" s="27"/>
      <c r="G48" s="27"/>
    </row>
    <row r="49" spans="1:7" x14ac:dyDescent="0.2">
      <c r="A49" s="577" t="s">
        <v>1133</v>
      </c>
      <c r="B49" s="576">
        <f>('Operating Proforma 1st Yr'!G98+SUM('Operating Proforma 2-7th Yr.'!B61:G61)+SUM('15 Yr Proforma'!B61:I61))/15</f>
        <v>0</v>
      </c>
      <c r="C49" s="27"/>
      <c r="D49" s="27"/>
      <c r="E49" s="27"/>
      <c r="F49" s="27"/>
      <c r="G49" s="27"/>
    </row>
    <row r="50" spans="1:7" x14ac:dyDescent="0.2">
      <c r="A50" s="27" t="s">
        <v>98</v>
      </c>
      <c r="B50" s="579" t="e">
        <f>((B35/B41)*'Development Budget'!D3)</f>
        <v>#DIV/0!</v>
      </c>
      <c r="C50" s="27"/>
      <c r="D50" s="27"/>
      <c r="E50" s="27"/>
      <c r="F50" s="27"/>
      <c r="G50" s="27"/>
    </row>
  </sheetData>
  <sheetProtection algorithmName="SHA-512" hashValue="Z086OJdNK6ZcAGsYiWNEzV3BjGGz0SzjDzQRNJAwhKTRyHjI5URHfAiwwz6Zk/yzIorQEnwwrKRPHhtZgGkPew==" saltValue="6mXe1h9yEgTaUeb39eptrw==" spinCount="100000" sheet="1" objects="1" scenarios="1"/>
  <phoneticPr fontId="0" type="noConversion"/>
  <printOptions gridLines="1"/>
  <pageMargins left="0.75" right="0.75" top="1" bottom="1" header="0.5" footer="0.5"/>
  <pageSetup paperSize="9" scale="71"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outlinePr summaryRight="0"/>
  </sheetPr>
  <dimension ref="A1:F196"/>
  <sheetViews>
    <sheetView topLeftCell="A31" zoomScaleNormal="100" workbookViewId="0">
      <selection activeCell="L51" sqref="L51"/>
    </sheetView>
  </sheetViews>
  <sheetFormatPr defaultRowHeight="12.75" customHeight="1" x14ac:dyDescent="0.2"/>
  <cols>
    <col min="1" max="1" width="22" style="11" customWidth="1"/>
    <col min="2" max="2" width="25.7109375" style="11" customWidth="1"/>
    <col min="3" max="4" width="14.28515625" style="11" customWidth="1"/>
    <col min="5" max="5" width="13.140625" style="11" customWidth="1"/>
    <col min="6" max="16384" width="9.140625" style="11"/>
  </cols>
  <sheetData>
    <row r="1" spans="1:6" x14ac:dyDescent="0.2">
      <c r="A1" s="25" t="s">
        <v>764</v>
      </c>
      <c r="B1" s="25">
        <f>'Underwriting Summary'!B3</f>
        <v>0</v>
      </c>
      <c r="C1" s="25"/>
      <c r="D1" s="25"/>
    </row>
    <row r="2" spans="1:6" x14ac:dyDescent="0.2">
      <c r="A2" s="25"/>
      <c r="B2" s="25"/>
      <c r="C2" s="25"/>
      <c r="D2" s="25"/>
    </row>
    <row r="3" spans="1:6" x14ac:dyDescent="0.2">
      <c r="A3" s="25" t="s">
        <v>822</v>
      </c>
      <c r="B3" s="25">
        <f>'Development Budget'!K2</f>
        <v>0</v>
      </c>
      <c r="C3" s="25"/>
      <c r="D3" s="25"/>
    </row>
    <row r="4" spans="1:6" x14ac:dyDescent="0.2">
      <c r="A4" s="25" t="s">
        <v>741</v>
      </c>
      <c r="B4" s="25">
        <f>'Development Budget'!D3</f>
        <v>0</v>
      </c>
      <c r="C4" s="25"/>
      <c r="D4" s="25"/>
    </row>
    <row r="5" spans="1:6" x14ac:dyDescent="0.2">
      <c r="A5" s="25" t="s">
        <v>823</v>
      </c>
      <c r="B5" s="25">
        <f>'Development Budget'!D2</f>
        <v>0</v>
      </c>
      <c r="C5" s="25" t="s">
        <v>825</v>
      </c>
      <c r="D5" s="25"/>
    </row>
    <row r="6" spans="1:6" x14ac:dyDescent="0.2">
      <c r="A6" s="25" t="s">
        <v>824</v>
      </c>
      <c r="B6" s="25">
        <f>'Development Budget'!K3</f>
        <v>0</v>
      </c>
      <c r="C6" s="25" t="s">
        <v>826</v>
      </c>
      <c r="D6" s="25"/>
    </row>
    <row r="8" spans="1:6" x14ac:dyDescent="0.2">
      <c r="A8" s="135" t="s">
        <v>827</v>
      </c>
      <c r="B8" s="135" t="s">
        <v>828</v>
      </c>
      <c r="C8" s="135" t="s">
        <v>829</v>
      </c>
      <c r="D8" s="135" t="s">
        <v>830</v>
      </c>
      <c r="E8" s="135" t="s">
        <v>831</v>
      </c>
      <c r="F8" s="135" t="s">
        <v>832</v>
      </c>
    </row>
    <row r="9" spans="1:6" x14ac:dyDescent="0.2">
      <c r="A9" s="136"/>
      <c r="B9" s="136"/>
      <c r="C9" s="136"/>
      <c r="D9" s="136"/>
      <c r="E9" s="136"/>
      <c r="F9" s="136"/>
    </row>
    <row r="10" spans="1:6" x14ac:dyDescent="0.2">
      <c r="A10" s="135"/>
      <c r="B10" s="136" t="s">
        <v>862</v>
      </c>
      <c r="C10" s="130"/>
      <c r="D10" s="137" t="e">
        <f t="shared" ref="D10:D45" si="0">C10/$B$6</f>
        <v>#DIV/0!</v>
      </c>
      <c r="E10" s="138" t="e">
        <f t="shared" ref="E10:E45" si="1">C10/$B$4</f>
        <v>#DIV/0!</v>
      </c>
      <c r="F10" s="139" t="e">
        <f t="shared" ref="F10:F15" si="2">C10/$C$15</f>
        <v>#DIV/0!</v>
      </c>
    </row>
    <row r="11" spans="1:6" x14ac:dyDescent="0.2">
      <c r="A11" s="135"/>
      <c r="B11" s="136" t="s">
        <v>863</v>
      </c>
      <c r="C11" s="130"/>
      <c r="D11" s="137" t="e">
        <f t="shared" si="0"/>
        <v>#DIV/0!</v>
      </c>
      <c r="E11" s="138" t="e">
        <f t="shared" si="1"/>
        <v>#DIV/0!</v>
      </c>
      <c r="F11" s="139" t="e">
        <f t="shared" si="2"/>
        <v>#DIV/0!</v>
      </c>
    </row>
    <row r="12" spans="1:6" x14ac:dyDescent="0.2">
      <c r="A12" s="135"/>
      <c r="B12" s="136" t="s">
        <v>864</v>
      </c>
      <c r="C12" s="130"/>
      <c r="D12" s="137" t="e">
        <f t="shared" si="0"/>
        <v>#DIV/0!</v>
      </c>
      <c r="E12" s="138" t="e">
        <f t="shared" si="1"/>
        <v>#DIV/0!</v>
      </c>
      <c r="F12" s="139" t="e">
        <f t="shared" si="2"/>
        <v>#DIV/0!</v>
      </c>
    </row>
    <row r="13" spans="1:6" x14ac:dyDescent="0.2">
      <c r="A13" s="135"/>
      <c r="B13" s="136" t="s">
        <v>865</v>
      </c>
      <c r="C13" s="489"/>
      <c r="D13" s="137" t="e">
        <f t="shared" si="0"/>
        <v>#DIV/0!</v>
      </c>
      <c r="E13" s="138" t="e">
        <f t="shared" si="1"/>
        <v>#DIV/0!</v>
      </c>
      <c r="F13" s="139" t="e">
        <f t="shared" si="2"/>
        <v>#DIV/0!</v>
      </c>
    </row>
    <row r="14" spans="1:6" x14ac:dyDescent="0.2">
      <c r="A14" s="135"/>
      <c r="B14" s="136" t="s">
        <v>866</v>
      </c>
      <c r="C14" s="130"/>
      <c r="D14" s="137" t="e">
        <f t="shared" si="0"/>
        <v>#DIV/0!</v>
      </c>
      <c r="E14" s="138" t="e">
        <f t="shared" si="1"/>
        <v>#DIV/0!</v>
      </c>
      <c r="F14" s="139" t="e">
        <f t="shared" si="2"/>
        <v>#DIV/0!</v>
      </c>
    </row>
    <row r="15" spans="1:6" x14ac:dyDescent="0.2">
      <c r="A15" s="135"/>
      <c r="B15" s="136" t="s">
        <v>867</v>
      </c>
      <c r="C15" s="140">
        <f>SUM(C10:C14)</f>
        <v>0</v>
      </c>
      <c r="D15" s="137" t="e">
        <f t="shared" si="0"/>
        <v>#DIV/0!</v>
      </c>
      <c r="E15" s="138" t="e">
        <f t="shared" si="1"/>
        <v>#DIV/0!</v>
      </c>
      <c r="F15" s="139" t="e">
        <f t="shared" si="2"/>
        <v>#DIV/0!</v>
      </c>
    </row>
    <row r="16" spans="1:6" x14ac:dyDescent="0.2">
      <c r="A16" s="135"/>
      <c r="B16" s="136" t="s">
        <v>833</v>
      </c>
      <c r="C16" s="130"/>
      <c r="D16" s="137" t="e">
        <f t="shared" si="0"/>
        <v>#DIV/0!</v>
      </c>
      <c r="E16" s="138" t="e">
        <f t="shared" si="1"/>
        <v>#DIV/0!</v>
      </c>
      <c r="F16" s="139" t="e">
        <f t="shared" ref="F16:F45" si="3">C16/$C$45</f>
        <v>#DIV/0!</v>
      </c>
    </row>
    <row r="17" spans="1:6" x14ac:dyDescent="0.2">
      <c r="A17" s="135"/>
      <c r="B17" s="136" t="s">
        <v>834</v>
      </c>
      <c r="C17" s="130"/>
      <c r="D17" s="137" t="e">
        <f t="shared" si="0"/>
        <v>#DIV/0!</v>
      </c>
      <c r="E17" s="138" t="e">
        <f t="shared" si="1"/>
        <v>#DIV/0!</v>
      </c>
      <c r="F17" s="139" t="e">
        <f t="shared" si="3"/>
        <v>#DIV/0!</v>
      </c>
    </row>
    <row r="18" spans="1:6" x14ac:dyDescent="0.2">
      <c r="A18" s="135"/>
      <c r="B18" s="136" t="s">
        <v>835</v>
      </c>
      <c r="C18" s="130"/>
      <c r="D18" s="137" t="e">
        <f t="shared" si="0"/>
        <v>#DIV/0!</v>
      </c>
      <c r="E18" s="138" t="e">
        <f t="shared" si="1"/>
        <v>#DIV/0!</v>
      </c>
      <c r="F18" s="139" t="e">
        <f t="shared" si="3"/>
        <v>#DIV/0!</v>
      </c>
    </row>
    <row r="19" spans="1:6" x14ac:dyDescent="0.2">
      <c r="A19" s="135"/>
      <c r="B19" s="136" t="s">
        <v>836</v>
      </c>
      <c r="C19" s="130"/>
      <c r="D19" s="137" t="e">
        <f t="shared" si="0"/>
        <v>#DIV/0!</v>
      </c>
      <c r="E19" s="138" t="e">
        <f t="shared" si="1"/>
        <v>#DIV/0!</v>
      </c>
      <c r="F19" s="139" t="e">
        <f t="shared" si="3"/>
        <v>#DIV/0!</v>
      </c>
    </row>
    <row r="20" spans="1:6" x14ac:dyDescent="0.2">
      <c r="A20" s="135"/>
      <c r="B20" s="136" t="s">
        <v>837</v>
      </c>
      <c r="C20" s="130"/>
      <c r="D20" s="137" t="e">
        <f t="shared" si="0"/>
        <v>#DIV/0!</v>
      </c>
      <c r="E20" s="138" t="e">
        <f t="shared" si="1"/>
        <v>#DIV/0!</v>
      </c>
      <c r="F20" s="139" t="e">
        <f t="shared" si="3"/>
        <v>#DIV/0!</v>
      </c>
    </row>
    <row r="21" spans="1:6" x14ac:dyDescent="0.2">
      <c r="A21" s="135"/>
      <c r="B21" s="136" t="s">
        <v>838</v>
      </c>
      <c r="C21" s="130"/>
      <c r="D21" s="137" t="e">
        <f t="shared" si="0"/>
        <v>#DIV/0!</v>
      </c>
      <c r="E21" s="138" t="e">
        <f t="shared" si="1"/>
        <v>#DIV/0!</v>
      </c>
      <c r="F21" s="139" t="e">
        <f t="shared" si="3"/>
        <v>#DIV/0!</v>
      </c>
    </row>
    <row r="22" spans="1:6" x14ac:dyDescent="0.2">
      <c r="A22" s="135"/>
      <c r="B22" s="136" t="s">
        <v>839</v>
      </c>
      <c r="C22" s="130"/>
      <c r="D22" s="137" t="e">
        <f t="shared" si="0"/>
        <v>#DIV/0!</v>
      </c>
      <c r="E22" s="138" t="e">
        <f t="shared" si="1"/>
        <v>#DIV/0!</v>
      </c>
      <c r="F22" s="139" t="e">
        <f t="shared" si="3"/>
        <v>#DIV/0!</v>
      </c>
    </row>
    <row r="23" spans="1:6" x14ac:dyDescent="0.2">
      <c r="A23" s="135"/>
      <c r="B23" s="136" t="s">
        <v>840</v>
      </c>
      <c r="C23" s="130"/>
      <c r="D23" s="137" t="e">
        <f t="shared" si="0"/>
        <v>#DIV/0!</v>
      </c>
      <c r="E23" s="138" t="e">
        <f t="shared" si="1"/>
        <v>#DIV/0!</v>
      </c>
      <c r="F23" s="139" t="e">
        <f t="shared" si="3"/>
        <v>#DIV/0!</v>
      </c>
    </row>
    <row r="24" spans="1:6" x14ac:dyDescent="0.2">
      <c r="A24" s="135"/>
      <c r="B24" s="136" t="s">
        <v>841</v>
      </c>
      <c r="C24" s="130"/>
      <c r="D24" s="137" t="e">
        <f t="shared" si="0"/>
        <v>#DIV/0!</v>
      </c>
      <c r="E24" s="138" t="e">
        <f t="shared" si="1"/>
        <v>#DIV/0!</v>
      </c>
      <c r="F24" s="139" t="e">
        <f t="shared" si="3"/>
        <v>#DIV/0!</v>
      </c>
    </row>
    <row r="25" spans="1:6" x14ac:dyDescent="0.2">
      <c r="A25" s="135"/>
      <c r="B25" s="136" t="s">
        <v>842</v>
      </c>
      <c r="C25" s="130"/>
      <c r="D25" s="137" t="e">
        <f t="shared" si="0"/>
        <v>#DIV/0!</v>
      </c>
      <c r="E25" s="138" t="e">
        <f t="shared" si="1"/>
        <v>#DIV/0!</v>
      </c>
      <c r="F25" s="139" t="e">
        <f t="shared" si="3"/>
        <v>#DIV/0!</v>
      </c>
    </row>
    <row r="26" spans="1:6" x14ac:dyDescent="0.2">
      <c r="A26" s="135"/>
      <c r="B26" s="136" t="s">
        <v>843</v>
      </c>
      <c r="C26" s="130"/>
      <c r="D26" s="137" t="e">
        <f t="shared" si="0"/>
        <v>#DIV/0!</v>
      </c>
      <c r="E26" s="138" t="e">
        <f t="shared" si="1"/>
        <v>#DIV/0!</v>
      </c>
      <c r="F26" s="139" t="e">
        <f t="shared" si="3"/>
        <v>#DIV/0!</v>
      </c>
    </row>
    <row r="27" spans="1:6" x14ac:dyDescent="0.2">
      <c r="A27" s="135"/>
      <c r="B27" s="136" t="s">
        <v>844</v>
      </c>
      <c r="C27" s="130"/>
      <c r="D27" s="137" t="e">
        <f t="shared" si="0"/>
        <v>#DIV/0!</v>
      </c>
      <c r="E27" s="138" t="e">
        <f t="shared" si="1"/>
        <v>#DIV/0!</v>
      </c>
      <c r="F27" s="139" t="e">
        <f t="shared" si="3"/>
        <v>#DIV/0!</v>
      </c>
    </row>
    <row r="28" spans="1:6" x14ac:dyDescent="0.2">
      <c r="A28" s="135"/>
      <c r="B28" s="136" t="s">
        <v>845</v>
      </c>
      <c r="C28" s="130"/>
      <c r="D28" s="137" t="e">
        <f t="shared" si="0"/>
        <v>#DIV/0!</v>
      </c>
      <c r="E28" s="138" t="e">
        <f t="shared" si="1"/>
        <v>#DIV/0!</v>
      </c>
      <c r="F28" s="139" t="e">
        <f t="shared" si="3"/>
        <v>#DIV/0!</v>
      </c>
    </row>
    <row r="29" spans="1:6" x14ac:dyDescent="0.2">
      <c r="A29" s="135"/>
      <c r="B29" s="136" t="s">
        <v>846</v>
      </c>
      <c r="C29" s="130"/>
      <c r="D29" s="137" t="e">
        <f t="shared" si="0"/>
        <v>#DIV/0!</v>
      </c>
      <c r="E29" s="138" t="e">
        <f t="shared" si="1"/>
        <v>#DIV/0!</v>
      </c>
      <c r="F29" s="139" t="e">
        <f t="shared" si="3"/>
        <v>#DIV/0!</v>
      </c>
    </row>
    <row r="30" spans="1:6" x14ac:dyDescent="0.2">
      <c r="A30" s="135"/>
      <c r="B30" s="136" t="s">
        <v>847</v>
      </c>
      <c r="C30" s="130"/>
      <c r="D30" s="137" t="e">
        <f t="shared" si="0"/>
        <v>#DIV/0!</v>
      </c>
      <c r="E30" s="138" t="e">
        <f t="shared" si="1"/>
        <v>#DIV/0!</v>
      </c>
      <c r="F30" s="139" t="e">
        <f t="shared" si="3"/>
        <v>#DIV/0!</v>
      </c>
    </row>
    <row r="31" spans="1:6" x14ac:dyDescent="0.2">
      <c r="A31" s="135"/>
      <c r="B31" s="136" t="s">
        <v>848</v>
      </c>
      <c r="C31" s="130"/>
      <c r="D31" s="137" t="e">
        <f t="shared" si="0"/>
        <v>#DIV/0!</v>
      </c>
      <c r="E31" s="138" t="e">
        <f t="shared" si="1"/>
        <v>#DIV/0!</v>
      </c>
      <c r="F31" s="139" t="e">
        <f t="shared" si="3"/>
        <v>#DIV/0!</v>
      </c>
    </row>
    <row r="32" spans="1:6" x14ac:dyDescent="0.2">
      <c r="A32" s="135"/>
      <c r="B32" s="136" t="s">
        <v>849</v>
      </c>
      <c r="C32" s="130"/>
      <c r="D32" s="137" t="e">
        <f t="shared" si="0"/>
        <v>#DIV/0!</v>
      </c>
      <c r="E32" s="138" t="e">
        <f t="shared" si="1"/>
        <v>#DIV/0!</v>
      </c>
      <c r="F32" s="139" t="e">
        <f t="shared" si="3"/>
        <v>#DIV/0!</v>
      </c>
    </row>
    <row r="33" spans="1:6" x14ac:dyDescent="0.2">
      <c r="A33" s="135"/>
      <c r="B33" s="136" t="s">
        <v>850</v>
      </c>
      <c r="C33" s="130"/>
      <c r="D33" s="137" t="e">
        <f t="shared" si="0"/>
        <v>#DIV/0!</v>
      </c>
      <c r="E33" s="138" t="e">
        <f t="shared" si="1"/>
        <v>#DIV/0!</v>
      </c>
      <c r="F33" s="139" t="e">
        <f t="shared" si="3"/>
        <v>#DIV/0!</v>
      </c>
    </row>
    <row r="34" spans="1:6" x14ac:dyDescent="0.2">
      <c r="A34" s="135"/>
      <c r="B34" s="136" t="s">
        <v>851</v>
      </c>
      <c r="C34" s="130"/>
      <c r="D34" s="137" t="e">
        <f t="shared" si="0"/>
        <v>#DIV/0!</v>
      </c>
      <c r="E34" s="138" t="e">
        <f t="shared" si="1"/>
        <v>#DIV/0!</v>
      </c>
      <c r="F34" s="139" t="e">
        <f t="shared" si="3"/>
        <v>#DIV/0!</v>
      </c>
    </row>
    <row r="35" spans="1:6" x14ac:dyDescent="0.2">
      <c r="A35" s="135"/>
      <c r="B35" s="136" t="s">
        <v>852</v>
      </c>
      <c r="C35" s="130"/>
      <c r="D35" s="137" t="e">
        <f t="shared" si="0"/>
        <v>#DIV/0!</v>
      </c>
      <c r="E35" s="138" t="e">
        <f t="shared" si="1"/>
        <v>#DIV/0!</v>
      </c>
      <c r="F35" s="139" t="e">
        <f t="shared" si="3"/>
        <v>#DIV/0!</v>
      </c>
    </row>
    <row r="36" spans="1:6" x14ac:dyDescent="0.2">
      <c r="A36" s="135"/>
      <c r="B36" s="136" t="s">
        <v>853</v>
      </c>
      <c r="C36" s="130"/>
      <c r="D36" s="137" t="e">
        <f t="shared" si="0"/>
        <v>#DIV/0!</v>
      </c>
      <c r="E36" s="138" t="e">
        <f t="shared" si="1"/>
        <v>#DIV/0!</v>
      </c>
      <c r="F36" s="139" t="e">
        <f t="shared" si="3"/>
        <v>#DIV/0!</v>
      </c>
    </row>
    <row r="37" spans="1:6" x14ac:dyDescent="0.2">
      <c r="A37" s="135"/>
      <c r="B37" s="136" t="s">
        <v>854</v>
      </c>
      <c r="C37" s="130"/>
      <c r="D37" s="137" t="e">
        <f t="shared" si="0"/>
        <v>#DIV/0!</v>
      </c>
      <c r="E37" s="138" t="e">
        <f t="shared" si="1"/>
        <v>#DIV/0!</v>
      </c>
      <c r="F37" s="139" t="e">
        <f t="shared" si="3"/>
        <v>#DIV/0!</v>
      </c>
    </row>
    <row r="38" spans="1:6" x14ac:dyDescent="0.2">
      <c r="A38" s="135"/>
      <c r="B38" s="136" t="s">
        <v>855</v>
      </c>
      <c r="C38" s="130"/>
      <c r="D38" s="137" t="e">
        <f t="shared" si="0"/>
        <v>#DIV/0!</v>
      </c>
      <c r="E38" s="138" t="e">
        <f t="shared" si="1"/>
        <v>#DIV/0!</v>
      </c>
      <c r="F38" s="139" t="e">
        <f t="shared" si="3"/>
        <v>#DIV/0!</v>
      </c>
    </row>
    <row r="39" spans="1:6" x14ac:dyDescent="0.2">
      <c r="A39" s="135"/>
      <c r="B39" s="136" t="s">
        <v>856</v>
      </c>
      <c r="C39" s="130"/>
      <c r="D39" s="137" t="e">
        <f t="shared" si="0"/>
        <v>#DIV/0!</v>
      </c>
      <c r="E39" s="138" t="e">
        <f t="shared" si="1"/>
        <v>#DIV/0!</v>
      </c>
      <c r="F39" s="139" t="e">
        <f t="shared" si="3"/>
        <v>#DIV/0!</v>
      </c>
    </row>
    <row r="40" spans="1:6" x14ac:dyDescent="0.2">
      <c r="A40" s="135"/>
      <c r="B40" s="136" t="s">
        <v>857</v>
      </c>
      <c r="C40" s="130"/>
      <c r="D40" s="137" t="e">
        <f t="shared" si="0"/>
        <v>#DIV/0!</v>
      </c>
      <c r="E40" s="138" t="e">
        <f t="shared" si="1"/>
        <v>#DIV/0!</v>
      </c>
      <c r="F40" s="139" t="e">
        <f t="shared" si="3"/>
        <v>#DIV/0!</v>
      </c>
    </row>
    <row r="41" spans="1:6" x14ac:dyDescent="0.2">
      <c r="A41" s="135"/>
      <c r="B41" s="136" t="s">
        <v>858</v>
      </c>
      <c r="C41" s="130"/>
      <c r="D41" s="137" t="e">
        <f t="shared" si="0"/>
        <v>#DIV/0!</v>
      </c>
      <c r="E41" s="138" t="e">
        <f t="shared" si="1"/>
        <v>#DIV/0!</v>
      </c>
      <c r="F41" s="139" t="e">
        <f t="shared" si="3"/>
        <v>#DIV/0!</v>
      </c>
    </row>
    <row r="42" spans="1:6" x14ac:dyDescent="0.2">
      <c r="A42" s="135"/>
      <c r="B42" s="136" t="s">
        <v>859</v>
      </c>
      <c r="C42" s="130"/>
      <c r="D42" s="137" t="e">
        <f t="shared" si="0"/>
        <v>#DIV/0!</v>
      </c>
      <c r="E42" s="138" t="e">
        <f t="shared" si="1"/>
        <v>#DIV/0!</v>
      </c>
      <c r="F42" s="139" t="e">
        <f t="shared" si="3"/>
        <v>#DIV/0!</v>
      </c>
    </row>
    <row r="43" spans="1:6" x14ac:dyDescent="0.2">
      <c r="A43" s="135"/>
      <c r="B43" s="136" t="s">
        <v>860</v>
      </c>
      <c r="C43" s="130"/>
      <c r="D43" s="137" t="e">
        <f t="shared" si="0"/>
        <v>#DIV/0!</v>
      </c>
      <c r="E43" s="138" t="e">
        <f t="shared" si="1"/>
        <v>#DIV/0!</v>
      </c>
      <c r="F43" s="139" t="e">
        <f t="shared" si="3"/>
        <v>#DIV/0!</v>
      </c>
    </row>
    <row r="44" spans="1:6" x14ac:dyDescent="0.2">
      <c r="A44" s="135"/>
      <c r="B44" s="136" t="s">
        <v>861</v>
      </c>
      <c r="C44" s="130"/>
      <c r="D44" s="137" t="e">
        <f t="shared" si="0"/>
        <v>#DIV/0!</v>
      </c>
      <c r="E44" s="138" t="e">
        <f t="shared" si="1"/>
        <v>#DIV/0!</v>
      </c>
      <c r="F44" s="139" t="e">
        <f t="shared" si="3"/>
        <v>#DIV/0!</v>
      </c>
    </row>
    <row r="45" spans="1:6" x14ac:dyDescent="0.2">
      <c r="A45" s="135"/>
      <c r="B45" s="136" t="s">
        <v>868</v>
      </c>
      <c r="C45" s="140">
        <f>SUM(C16:C44)</f>
        <v>0</v>
      </c>
      <c r="D45" s="137" t="e">
        <f t="shared" si="0"/>
        <v>#DIV/0!</v>
      </c>
      <c r="E45" s="138" t="e">
        <f t="shared" si="1"/>
        <v>#DIV/0!</v>
      </c>
      <c r="F45" s="139" t="e">
        <f t="shared" si="3"/>
        <v>#DIV/0!</v>
      </c>
    </row>
    <row r="46" spans="1:6" x14ac:dyDescent="0.2">
      <c r="A46" s="135"/>
      <c r="B46" s="136"/>
      <c r="C46" s="140"/>
      <c r="D46" s="137"/>
      <c r="E46" s="138"/>
      <c r="F46" s="139"/>
    </row>
    <row r="47" spans="1:6" x14ac:dyDescent="0.2">
      <c r="A47" s="135"/>
      <c r="B47" s="136" t="s">
        <v>873</v>
      </c>
      <c r="C47" s="130"/>
      <c r="D47" s="137" t="e">
        <f t="shared" ref="D47:D52" si="4">C47/$B$6</f>
        <v>#DIV/0!</v>
      </c>
      <c r="E47" s="138" t="e">
        <f t="shared" ref="E47:E52" si="5">C47/$B$4</f>
        <v>#DIV/0!</v>
      </c>
      <c r="F47" s="139" t="e">
        <f t="shared" ref="F47:F52" si="6">C47/$C$54</f>
        <v>#DIV/0!</v>
      </c>
    </row>
    <row r="48" spans="1:6" x14ac:dyDescent="0.2">
      <c r="A48" s="135"/>
      <c r="B48" s="136" t="s">
        <v>869</v>
      </c>
      <c r="C48" s="130"/>
      <c r="D48" s="137" t="e">
        <f t="shared" si="4"/>
        <v>#DIV/0!</v>
      </c>
      <c r="E48" s="138" t="e">
        <f t="shared" si="5"/>
        <v>#DIV/0!</v>
      </c>
      <c r="F48" s="139" t="e">
        <f t="shared" si="6"/>
        <v>#DIV/0!</v>
      </c>
    </row>
    <row r="49" spans="1:6" x14ac:dyDescent="0.2">
      <c r="A49" s="135"/>
      <c r="B49" s="136" t="s">
        <v>870</v>
      </c>
      <c r="C49" s="130"/>
      <c r="D49" s="137" t="e">
        <f t="shared" si="4"/>
        <v>#DIV/0!</v>
      </c>
      <c r="E49" s="138" t="e">
        <f t="shared" si="5"/>
        <v>#DIV/0!</v>
      </c>
      <c r="F49" s="139" t="e">
        <f t="shared" si="6"/>
        <v>#DIV/0!</v>
      </c>
    </row>
    <row r="50" spans="1:6" x14ac:dyDescent="0.2">
      <c r="A50" s="135"/>
      <c r="B50" s="136" t="s">
        <v>871</v>
      </c>
      <c r="C50" s="130"/>
      <c r="D50" s="137" t="e">
        <f t="shared" si="4"/>
        <v>#DIV/0!</v>
      </c>
      <c r="E50" s="138" t="e">
        <f t="shared" si="5"/>
        <v>#DIV/0!</v>
      </c>
      <c r="F50" s="139" t="e">
        <f t="shared" si="6"/>
        <v>#DIV/0!</v>
      </c>
    </row>
    <row r="51" spans="1:6" x14ac:dyDescent="0.2">
      <c r="A51" s="135"/>
      <c r="B51" s="136" t="s">
        <v>631</v>
      </c>
      <c r="C51" s="130"/>
      <c r="D51" s="137" t="e">
        <f t="shared" si="4"/>
        <v>#DIV/0!</v>
      </c>
      <c r="E51" s="138" t="e">
        <f t="shared" si="5"/>
        <v>#DIV/0!</v>
      </c>
      <c r="F51" s="139" t="e">
        <f t="shared" si="6"/>
        <v>#DIV/0!</v>
      </c>
    </row>
    <row r="52" spans="1:6" x14ac:dyDescent="0.2">
      <c r="A52" s="135"/>
      <c r="B52" s="136" t="s">
        <v>872</v>
      </c>
      <c r="C52" s="130"/>
      <c r="D52" s="137" t="e">
        <f t="shared" si="4"/>
        <v>#DIV/0!</v>
      </c>
      <c r="E52" s="138" t="e">
        <f t="shared" si="5"/>
        <v>#DIV/0!</v>
      </c>
      <c r="F52" s="139" t="e">
        <f t="shared" si="6"/>
        <v>#DIV/0!</v>
      </c>
    </row>
    <row r="53" spans="1:6" x14ac:dyDescent="0.2">
      <c r="A53" s="135"/>
      <c r="B53" s="136"/>
      <c r="C53" s="131"/>
      <c r="D53" s="137"/>
      <c r="E53" s="138"/>
      <c r="F53" s="139"/>
    </row>
    <row r="54" spans="1:6" x14ac:dyDescent="0.2">
      <c r="A54" s="135"/>
      <c r="B54" s="136" t="s">
        <v>533</v>
      </c>
      <c r="C54" s="140">
        <f>SUM(C47:C52)+C15+C45</f>
        <v>0</v>
      </c>
      <c r="D54" s="137" t="e">
        <f>C54/$B$6</f>
        <v>#DIV/0!</v>
      </c>
      <c r="E54" s="138" t="e">
        <f>C54/$B$4</f>
        <v>#DIV/0!</v>
      </c>
      <c r="F54" s="139" t="e">
        <f>C54/$C$54</f>
        <v>#DIV/0!</v>
      </c>
    </row>
    <row r="55" spans="1:6" x14ac:dyDescent="0.2">
      <c r="A55" s="132"/>
      <c r="C55" s="133"/>
      <c r="E55" s="134"/>
    </row>
    <row r="56" spans="1:6" x14ac:dyDescent="0.2">
      <c r="A56" s="132"/>
      <c r="C56" s="133"/>
      <c r="E56" s="134"/>
    </row>
    <row r="57" spans="1:6" x14ac:dyDescent="0.2">
      <c r="A57" s="132"/>
      <c r="C57" s="133"/>
      <c r="E57" s="134"/>
    </row>
    <row r="58" spans="1:6" x14ac:dyDescent="0.2">
      <c r="A58" s="132"/>
      <c r="C58" s="133"/>
      <c r="E58" s="134"/>
    </row>
    <row r="59" spans="1:6" x14ac:dyDescent="0.2">
      <c r="A59" s="132"/>
      <c r="C59" s="133"/>
      <c r="E59" s="134"/>
    </row>
    <row r="60" spans="1:6" x14ac:dyDescent="0.2">
      <c r="A60" s="132"/>
      <c r="C60" s="133"/>
      <c r="E60" s="134"/>
    </row>
    <row r="61" spans="1:6" x14ac:dyDescent="0.2">
      <c r="A61" s="132"/>
      <c r="C61" s="133"/>
      <c r="E61" s="134"/>
    </row>
    <row r="62" spans="1:6" x14ac:dyDescent="0.2">
      <c r="A62" s="132"/>
      <c r="C62" s="133"/>
      <c r="E62" s="134"/>
    </row>
    <row r="63" spans="1:6" x14ac:dyDescent="0.2">
      <c r="A63" s="132"/>
      <c r="C63" s="133"/>
      <c r="E63" s="134"/>
    </row>
    <row r="64" spans="1:6" x14ac:dyDescent="0.2">
      <c r="A64" s="132"/>
      <c r="C64" s="133"/>
      <c r="E64" s="134"/>
    </row>
    <row r="65" spans="1:5" x14ac:dyDescent="0.2">
      <c r="A65" s="132"/>
      <c r="C65" s="133"/>
      <c r="E65" s="134"/>
    </row>
    <row r="66" spans="1:5" x14ac:dyDescent="0.2">
      <c r="A66" s="132"/>
      <c r="C66" s="133"/>
      <c r="E66" s="134"/>
    </row>
    <row r="67" spans="1:5" x14ac:dyDescent="0.2">
      <c r="A67" s="132"/>
      <c r="C67" s="133"/>
      <c r="E67" s="134"/>
    </row>
    <row r="68" spans="1:5" x14ac:dyDescent="0.2">
      <c r="A68" s="132"/>
      <c r="C68" s="133"/>
      <c r="E68" s="134"/>
    </row>
    <row r="69" spans="1:5" x14ac:dyDescent="0.2">
      <c r="A69" s="132"/>
      <c r="C69" s="133"/>
      <c r="E69" s="134"/>
    </row>
    <row r="70" spans="1:5" x14ac:dyDescent="0.2">
      <c r="A70" s="132"/>
      <c r="C70" s="133"/>
      <c r="E70" s="134"/>
    </row>
    <row r="71" spans="1:5" x14ac:dyDescent="0.2">
      <c r="A71" s="132"/>
      <c r="C71" s="133"/>
      <c r="E71" s="134"/>
    </row>
    <row r="72" spans="1:5" x14ac:dyDescent="0.2">
      <c r="A72" s="132"/>
      <c r="C72" s="133"/>
      <c r="E72" s="134"/>
    </row>
    <row r="73" spans="1:5" x14ac:dyDescent="0.2">
      <c r="A73" s="132"/>
      <c r="C73" s="133"/>
      <c r="E73" s="134"/>
    </row>
    <row r="74" spans="1:5" x14ac:dyDescent="0.2">
      <c r="A74" s="132"/>
      <c r="C74" s="133"/>
      <c r="E74" s="134"/>
    </row>
    <row r="75" spans="1:5" x14ac:dyDescent="0.2">
      <c r="A75" s="132"/>
      <c r="C75" s="133"/>
      <c r="E75" s="134"/>
    </row>
    <row r="76" spans="1:5" x14ac:dyDescent="0.2">
      <c r="A76" s="132"/>
      <c r="C76" s="133"/>
      <c r="E76" s="134"/>
    </row>
    <row r="77" spans="1:5" x14ac:dyDescent="0.2">
      <c r="A77" s="132"/>
      <c r="C77" s="133"/>
      <c r="E77" s="134"/>
    </row>
    <row r="78" spans="1:5" x14ac:dyDescent="0.2">
      <c r="A78" s="132"/>
      <c r="C78" s="133"/>
      <c r="E78" s="134"/>
    </row>
    <row r="79" spans="1:5" x14ac:dyDescent="0.2">
      <c r="A79" s="132"/>
      <c r="C79" s="133"/>
      <c r="E79" s="134"/>
    </row>
    <row r="80" spans="1:5" x14ac:dyDescent="0.2">
      <c r="A80" s="132"/>
      <c r="C80" s="133"/>
      <c r="E80" s="134"/>
    </row>
    <row r="81" spans="1:5" x14ac:dyDescent="0.2">
      <c r="A81" s="132"/>
      <c r="C81" s="133"/>
      <c r="E81" s="134"/>
    </row>
    <row r="82" spans="1:5" x14ac:dyDescent="0.2">
      <c r="A82" s="132"/>
      <c r="C82" s="133"/>
      <c r="E82" s="134"/>
    </row>
    <row r="83" spans="1:5" x14ac:dyDescent="0.2">
      <c r="A83" s="132"/>
      <c r="C83" s="133"/>
      <c r="E83" s="134"/>
    </row>
    <row r="84" spans="1:5" x14ac:dyDescent="0.2">
      <c r="A84" s="132"/>
      <c r="C84" s="133"/>
      <c r="E84" s="134"/>
    </row>
    <row r="85" spans="1:5" x14ac:dyDescent="0.2">
      <c r="A85" s="132"/>
      <c r="C85" s="133"/>
    </row>
    <row r="86" spans="1:5" x14ac:dyDescent="0.2">
      <c r="A86" s="132"/>
      <c r="C86" s="133"/>
    </row>
    <row r="87" spans="1:5" x14ac:dyDescent="0.2">
      <c r="A87" s="132"/>
      <c r="C87" s="133"/>
    </row>
    <row r="88" spans="1:5" x14ac:dyDescent="0.2">
      <c r="A88" s="132"/>
      <c r="C88" s="133"/>
    </row>
    <row r="89" spans="1:5" x14ac:dyDescent="0.2">
      <c r="A89" s="132"/>
      <c r="C89" s="133"/>
    </row>
    <row r="90" spans="1:5" x14ac:dyDescent="0.2">
      <c r="A90" s="132"/>
      <c r="C90" s="133"/>
    </row>
    <row r="91" spans="1:5" x14ac:dyDescent="0.2">
      <c r="A91" s="132"/>
      <c r="C91" s="133"/>
    </row>
    <row r="92" spans="1:5" x14ac:dyDescent="0.2">
      <c r="A92" s="132"/>
      <c r="C92" s="133"/>
    </row>
    <row r="93" spans="1:5" x14ac:dyDescent="0.2">
      <c r="A93" s="132"/>
      <c r="C93" s="133"/>
    </row>
    <row r="94" spans="1:5" x14ac:dyDescent="0.2">
      <c r="A94" s="132"/>
      <c r="C94" s="133"/>
    </row>
    <row r="95" spans="1:5" x14ac:dyDescent="0.2">
      <c r="A95" s="132"/>
      <c r="C95" s="133"/>
    </row>
    <row r="96" spans="1:5" x14ac:dyDescent="0.2">
      <c r="A96" s="132"/>
      <c r="C96" s="133"/>
    </row>
    <row r="97" spans="1:3" x14ac:dyDescent="0.2">
      <c r="A97" s="132"/>
      <c r="C97" s="133"/>
    </row>
    <row r="98" spans="1:3" x14ac:dyDescent="0.2">
      <c r="A98" s="132"/>
      <c r="C98" s="133"/>
    </row>
    <row r="99" spans="1:3" x14ac:dyDescent="0.2">
      <c r="A99" s="132"/>
      <c r="C99" s="133"/>
    </row>
    <row r="100" spans="1:3" x14ac:dyDescent="0.2">
      <c r="A100" s="132"/>
      <c r="C100" s="133"/>
    </row>
    <row r="101" spans="1:3" x14ac:dyDescent="0.2">
      <c r="A101" s="132"/>
      <c r="C101" s="133"/>
    </row>
    <row r="102" spans="1:3" x14ac:dyDescent="0.2">
      <c r="A102" s="132"/>
      <c r="C102" s="133"/>
    </row>
    <row r="103" spans="1:3" x14ac:dyDescent="0.2">
      <c r="A103" s="132"/>
      <c r="C103" s="133"/>
    </row>
    <row r="104" spans="1:3" x14ac:dyDescent="0.2">
      <c r="A104" s="132"/>
      <c r="C104" s="133"/>
    </row>
    <row r="105" spans="1:3" x14ac:dyDescent="0.2">
      <c r="A105" s="132"/>
      <c r="C105" s="133"/>
    </row>
    <row r="106" spans="1:3" x14ac:dyDescent="0.2">
      <c r="A106" s="132"/>
      <c r="C106" s="133"/>
    </row>
    <row r="107" spans="1:3" x14ac:dyDescent="0.2">
      <c r="A107" s="132"/>
      <c r="C107" s="133"/>
    </row>
    <row r="108" spans="1:3" x14ac:dyDescent="0.2">
      <c r="A108" s="132"/>
      <c r="C108" s="133"/>
    </row>
    <row r="109" spans="1:3" x14ac:dyDescent="0.2">
      <c r="A109" s="132"/>
      <c r="C109" s="133"/>
    </row>
    <row r="110" spans="1:3" x14ac:dyDescent="0.2">
      <c r="A110" s="132"/>
      <c r="C110" s="133"/>
    </row>
    <row r="111" spans="1:3" x14ac:dyDescent="0.2">
      <c r="A111" s="132"/>
      <c r="C111" s="133"/>
    </row>
    <row r="112" spans="1:3" x14ac:dyDescent="0.2">
      <c r="A112" s="132"/>
      <c r="C112" s="133"/>
    </row>
    <row r="113" spans="1:3" x14ac:dyDescent="0.2">
      <c r="A113" s="132"/>
      <c r="C113" s="133"/>
    </row>
    <row r="114" spans="1:3" x14ac:dyDescent="0.2">
      <c r="A114" s="132"/>
      <c r="C114" s="133"/>
    </row>
    <row r="115" spans="1:3" x14ac:dyDescent="0.2">
      <c r="A115" s="132"/>
      <c r="C115" s="133"/>
    </row>
    <row r="116" spans="1:3" x14ac:dyDescent="0.2">
      <c r="A116" s="132"/>
      <c r="C116" s="133"/>
    </row>
    <row r="117" spans="1:3" x14ac:dyDescent="0.2">
      <c r="A117" s="132"/>
      <c r="C117" s="133"/>
    </row>
    <row r="118" spans="1:3" x14ac:dyDescent="0.2">
      <c r="A118" s="132"/>
      <c r="C118" s="133"/>
    </row>
    <row r="119" spans="1:3" x14ac:dyDescent="0.2">
      <c r="A119" s="132"/>
      <c r="C119" s="133"/>
    </row>
    <row r="120" spans="1:3" x14ac:dyDescent="0.2">
      <c r="A120" s="132"/>
      <c r="C120" s="133"/>
    </row>
    <row r="121" spans="1:3" x14ac:dyDescent="0.2">
      <c r="A121" s="132"/>
      <c r="C121" s="133"/>
    </row>
    <row r="122" spans="1:3" x14ac:dyDescent="0.2">
      <c r="A122" s="132"/>
      <c r="C122" s="133"/>
    </row>
    <row r="123" spans="1:3" x14ac:dyDescent="0.2">
      <c r="A123" s="132"/>
      <c r="C123" s="133"/>
    </row>
    <row r="124" spans="1:3" x14ac:dyDescent="0.2">
      <c r="A124" s="132"/>
      <c r="C124" s="133"/>
    </row>
    <row r="125" spans="1:3" x14ac:dyDescent="0.2">
      <c r="A125" s="132"/>
      <c r="C125" s="133"/>
    </row>
    <row r="126" spans="1:3" x14ac:dyDescent="0.2">
      <c r="A126" s="132"/>
      <c r="C126" s="133"/>
    </row>
    <row r="127" spans="1:3" x14ac:dyDescent="0.2">
      <c r="A127" s="132"/>
      <c r="C127" s="133"/>
    </row>
    <row r="128" spans="1:3" x14ac:dyDescent="0.2">
      <c r="A128" s="132"/>
      <c r="C128" s="133"/>
    </row>
    <row r="129" spans="1:3" x14ac:dyDescent="0.2">
      <c r="A129" s="132"/>
      <c r="C129" s="133"/>
    </row>
    <row r="130" spans="1:3" x14ac:dyDescent="0.2">
      <c r="A130" s="132"/>
      <c r="C130" s="133"/>
    </row>
    <row r="131" spans="1:3" x14ac:dyDescent="0.2">
      <c r="A131" s="132"/>
      <c r="C131" s="133"/>
    </row>
    <row r="132" spans="1:3" x14ac:dyDescent="0.2">
      <c r="A132" s="132"/>
      <c r="C132" s="133"/>
    </row>
    <row r="133" spans="1:3" x14ac:dyDescent="0.2">
      <c r="A133" s="132"/>
      <c r="C133" s="133"/>
    </row>
    <row r="134" spans="1:3" x14ac:dyDescent="0.2">
      <c r="A134" s="132"/>
      <c r="C134" s="133"/>
    </row>
    <row r="135" spans="1:3" x14ac:dyDescent="0.2">
      <c r="A135" s="132"/>
      <c r="C135" s="133"/>
    </row>
    <row r="136" spans="1:3" x14ac:dyDescent="0.2">
      <c r="A136" s="132"/>
      <c r="C136" s="133"/>
    </row>
    <row r="137" spans="1:3" x14ac:dyDescent="0.2">
      <c r="A137" s="132"/>
      <c r="C137" s="133"/>
    </row>
    <row r="138" spans="1:3" x14ac:dyDescent="0.2">
      <c r="A138" s="132"/>
      <c r="C138" s="133"/>
    </row>
    <row r="139" spans="1:3" x14ac:dyDescent="0.2">
      <c r="A139" s="132"/>
      <c r="C139" s="133"/>
    </row>
    <row r="140" spans="1:3" x14ac:dyDescent="0.2">
      <c r="A140" s="132"/>
      <c r="C140" s="133"/>
    </row>
    <row r="141" spans="1:3" x14ac:dyDescent="0.2">
      <c r="A141" s="132"/>
      <c r="C141" s="133"/>
    </row>
    <row r="142" spans="1:3" x14ac:dyDescent="0.2">
      <c r="A142" s="132"/>
      <c r="C142" s="133"/>
    </row>
    <row r="143" spans="1:3" x14ac:dyDescent="0.2">
      <c r="A143" s="132"/>
      <c r="C143" s="133"/>
    </row>
    <row r="144" spans="1:3" x14ac:dyDescent="0.2">
      <c r="A144" s="132"/>
      <c r="C144" s="133"/>
    </row>
    <row r="145" spans="1:3" x14ac:dyDescent="0.2">
      <c r="A145" s="132"/>
      <c r="C145" s="133"/>
    </row>
    <row r="146" spans="1:3" x14ac:dyDescent="0.2">
      <c r="A146" s="132"/>
      <c r="C146" s="133"/>
    </row>
    <row r="147" spans="1:3" x14ac:dyDescent="0.2">
      <c r="A147" s="132"/>
      <c r="C147" s="133"/>
    </row>
    <row r="148" spans="1:3" x14ac:dyDescent="0.2">
      <c r="A148" s="132"/>
      <c r="C148" s="133"/>
    </row>
    <row r="149" spans="1:3" x14ac:dyDescent="0.2">
      <c r="A149" s="132"/>
      <c r="C149" s="133"/>
    </row>
    <row r="150" spans="1:3" x14ac:dyDescent="0.2">
      <c r="A150" s="132"/>
      <c r="C150" s="133"/>
    </row>
    <row r="151" spans="1:3" x14ac:dyDescent="0.2">
      <c r="A151" s="132"/>
      <c r="C151" s="133"/>
    </row>
    <row r="152" spans="1:3" x14ac:dyDescent="0.2">
      <c r="A152" s="132"/>
      <c r="C152" s="133"/>
    </row>
    <row r="153" spans="1:3" x14ac:dyDescent="0.2">
      <c r="A153" s="132"/>
      <c r="C153" s="133"/>
    </row>
    <row r="154" spans="1:3" x14ac:dyDescent="0.2">
      <c r="C154" s="133"/>
    </row>
    <row r="155" spans="1:3" x14ac:dyDescent="0.2">
      <c r="C155" s="133"/>
    </row>
    <row r="156" spans="1:3" x14ac:dyDescent="0.2">
      <c r="C156" s="133"/>
    </row>
    <row r="157" spans="1:3" x14ac:dyDescent="0.2">
      <c r="C157" s="133"/>
    </row>
    <row r="158" spans="1:3" x14ac:dyDescent="0.2">
      <c r="C158" s="133"/>
    </row>
    <row r="159" spans="1:3" x14ac:dyDescent="0.2">
      <c r="C159" s="133"/>
    </row>
    <row r="160" spans="1:3" x14ac:dyDescent="0.2">
      <c r="C160" s="133"/>
    </row>
    <row r="161" spans="3:3" x14ac:dyDescent="0.2">
      <c r="C161" s="133"/>
    </row>
    <row r="162" spans="3:3" x14ac:dyDescent="0.2">
      <c r="C162" s="133"/>
    </row>
    <row r="163" spans="3:3" x14ac:dyDescent="0.2">
      <c r="C163" s="133"/>
    </row>
    <row r="164" spans="3:3" x14ac:dyDescent="0.2">
      <c r="C164" s="133"/>
    </row>
    <row r="165" spans="3:3" x14ac:dyDescent="0.2">
      <c r="C165" s="133"/>
    </row>
    <row r="166" spans="3:3" x14ac:dyDescent="0.2">
      <c r="C166" s="133"/>
    </row>
    <row r="167" spans="3:3" x14ac:dyDescent="0.2">
      <c r="C167" s="133"/>
    </row>
    <row r="168" spans="3:3" x14ac:dyDescent="0.2">
      <c r="C168" s="133"/>
    </row>
    <row r="169" spans="3:3" x14ac:dyDescent="0.2">
      <c r="C169" s="133"/>
    </row>
    <row r="170" spans="3:3" x14ac:dyDescent="0.2">
      <c r="C170" s="133"/>
    </row>
    <row r="171" spans="3:3" x14ac:dyDescent="0.2">
      <c r="C171" s="133"/>
    </row>
    <row r="172" spans="3:3" x14ac:dyDescent="0.2">
      <c r="C172" s="133"/>
    </row>
    <row r="173" spans="3:3" x14ac:dyDescent="0.2">
      <c r="C173" s="133"/>
    </row>
    <row r="174" spans="3:3" x14ac:dyDescent="0.2">
      <c r="C174" s="133"/>
    </row>
    <row r="175" spans="3:3" x14ac:dyDescent="0.2">
      <c r="C175" s="133"/>
    </row>
    <row r="176" spans="3:3" x14ac:dyDescent="0.2">
      <c r="C176" s="133"/>
    </row>
    <row r="177" spans="3:3" x14ac:dyDescent="0.2">
      <c r="C177" s="133"/>
    </row>
    <row r="178" spans="3:3" x14ac:dyDescent="0.2">
      <c r="C178" s="133"/>
    </row>
    <row r="179" spans="3:3" x14ac:dyDescent="0.2">
      <c r="C179" s="133"/>
    </row>
    <row r="180" spans="3:3" x14ac:dyDescent="0.2">
      <c r="C180" s="133"/>
    </row>
    <row r="181" spans="3:3" x14ac:dyDescent="0.2">
      <c r="C181" s="133"/>
    </row>
    <row r="182" spans="3:3" x14ac:dyDescent="0.2">
      <c r="C182" s="133"/>
    </row>
    <row r="183" spans="3:3" x14ac:dyDescent="0.2">
      <c r="C183" s="133"/>
    </row>
    <row r="184" spans="3:3" x14ac:dyDescent="0.2">
      <c r="C184" s="133"/>
    </row>
    <row r="185" spans="3:3" x14ac:dyDescent="0.2">
      <c r="C185" s="133"/>
    </row>
    <row r="186" spans="3:3" x14ac:dyDescent="0.2">
      <c r="C186" s="133"/>
    </row>
    <row r="187" spans="3:3" x14ac:dyDescent="0.2">
      <c r="C187" s="133"/>
    </row>
    <row r="188" spans="3:3" x14ac:dyDescent="0.2">
      <c r="C188" s="133"/>
    </row>
    <row r="189" spans="3:3" x14ac:dyDescent="0.2">
      <c r="C189" s="133"/>
    </row>
    <row r="190" spans="3:3" x14ac:dyDescent="0.2">
      <c r="C190" s="133"/>
    </row>
    <row r="191" spans="3:3" x14ac:dyDescent="0.2">
      <c r="C191" s="133"/>
    </row>
    <row r="192" spans="3:3" x14ac:dyDescent="0.2">
      <c r="C192" s="133"/>
    </row>
    <row r="193" spans="3:3" x14ac:dyDescent="0.2">
      <c r="C193" s="133"/>
    </row>
    <row r="194" spans="3:3" x14ac:dyDescent="0.2">
      <c r="C194" s="133"/>
    </row>
    <row r="195" spans="3:3" x14ac:dyDescent="0.2">
      <c r="C195" s="133"/>
    </row>
    <row r="196" spans="3:3" x14ac:dyDescent="0.2">
      <c r="C196" s="133"/>
    </row>
  </sheetData>
  <sheetProtection algorithmName="SHA-512" hashValue="u5UbikleLrvusxer5H70WV6UvTSy44Nz8Vr9k4RbrY4G4wblZjFLJDww4POo5nsDEpWL5uIGmc76lZpwAAao1g==" saltValue="MQiUnY9uk6NDSrWBlkE9+w==" spinCount="100000" sheet="1" objects="1" scenarios="1"/>
  <phoneticPr fontId="0" type="noConversion"/>
  <printOptions gridLines="1" gridLinesSet="0"/>
  <pageMargins left="0.4" right="0.75" top="1" bottom="1" header="0.5" footer="0.5"/>
  <pageSetup paperSize="9" scale="92" orientation="portrait" r:id="rId1"/>
  <headerFooter alignWithMargins="0">
    <oddHeader>&amp;A</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outlinePr summaryRight="0"/>
    <pageSetUpPr fitToPage="1"/>
  </sheetPr>
  <dimension ref="A1:J476"/>
  <sheetViews>
    <sheetView topLeftCell="A81" zoomScaleNormal="100" workbookViewId="0">
      <selection activeCell="J16" sqref="J16"/>
    </sheetView>
  </sheetViews>
  <sheetFormatPr defaultRowHeight="12.75" customHeight="1" x14ac:dyDescent="0.2"/>
  <cols>
    <col min="1" max="1" width="31.42578125" style="25" customWidth="1"/>
    <col min="2" max="2" width="21" style="25" customWidth="1"/>
    <col min="3" max="3" width="13.5703125" style="25" customWidth="1"/>
    <col min="4" max="5" width="9" style="27" customWidth="1"/>
    <col min="6" max="6" width="9.140625" style="25"/>
    <col min="7" max="7" width="11" style="25" customWidth="1"/>
    <col min="8" max="9" width="9.140625" style="25"/>
    <col min="10" max="10" width="10.28515625" style="25" bestFit="1" customWidth="1"/>
    <col min="11" max="16384" width="9.140625" style="25"/>
  </cols>
  <sheetData>
    <row r="1" spans="1:8" ht="15.75" x14ac:dyDescent="0.25">
      <c r="B1" s="25" t="s">
        <v>636</v>
      </c>
      <c r="C1" s="38">
        <f>'Development Budget'!E1</f>
        <v>0</v>
      </c>
      <c r="D1" s="38"/>
      <c r="E1" s="38"/>
      <c r="F1" s="27"/>
    </row>
    <row r="2" spans="1:8" x14ac:dyDescent="0.2">
      <c r="B2" s="25" t="s">
        <v>637</v>
      </c>
      <c r="C2" s="24">
        <f>'Development Budget'!D3</f>
        <v>0</v>
      </c>
      <c r="D2" s="24"/>
      <c r="E2" s="24"/>
      <c r="F2" s="27"/>
    </row>
    <row r="3" spans="1:8" x14ac:dyDescent="0.2">
      <c r="D3" s="24" t="s">
        <v>771</v>
      </c>
      <c r="E3" s="24" t="s">
        <v>774</v>
      </c>
    </row>
    <row r="4" spans="1:8" x14ac:dyDescent="0.2">
      <c r="A4" s="78" t="s">
        <v>638</v>
      </c>
      <c r="C4" s="78" t="s">
        <v>709</v>
      </c>
      <c r="D4" s="24" t="s">
        <v>773</v>
      </c>
      <c r="E4" s="24" t="s">
        <v>775</v>
      </c>
      <c r="F4" s="78" t="s">
        <v>708</v>
      </c>
      <c r="G4" s="78" t="s">
        <v>639</v>
      </c>
    </row>
    <row r="5" spans="1:8" x14ac:dyDescent="0.2">
      <c r="A5" s="78" t="s">
        <v>740</v>
      </c>
      <c r="B5" s="78" t="s">
        <v>741</v>
      </c>
      <c r="C5" s="78" t="s">
        <v>640</v>
      </c>
      <c r="D5" s="24" t="s">
        <v>772</v>
      </c>
      <c r="E5" s="24" t="s">
        <v>642</v>
      </c>
      <c r="F5" s="78" t="s">
        <v>646</v>
      </c>
    </row>
    <row r="6" spans="1:8" x14ac:dyDescent="0.2">
      <c r="A6" s="24">
        <f>'Assumptions &amp; Input data'!A20</f>
        <v>0</v>
      </c>
      <c r="B6" s="24">
        <f>'Assumptions &amp; Input data'!B20</f>
        <v>0</v>
      </c>
      <c r="C6" s="24">
        <f>'Assumptions &amp; Input data'!C20</f>
        <v>0</v>
      </c>
      <c r="D6" s="24">
        <f>'Assumptions &amp; Input data'!D20</f>
        <v>0</v>
      </c>
      <c r="E6" s="24">
        <f>'Assumptions &amp; Input data'!E20</f>
        <v>0</v>
      </c>
      <c r="F6" s="39">
        <f>'Assumptions &amp; Input data'!$B$3</f>
        <v>0</v>
      </c>
      <c r="G6" s="40">
        <f t="shared" ref="G6:G24" si="0">B6*C6*12</f>
        <v>0</v>
      </c>
    </row>
    <row r="7" spans="1:8" x14ac:dyDescent="0.2">
      <c r="A7" s="24">
        <f>'Assumptions &amp; Input data'!A21</f>
        <v>0</v>
      </c>
      <c r="B7" s="24">
        <f>'Assumptions &amp; Input data'!B21</f>
        <v>0</v>
      </c>
      <c r="C7" s="24">
        <f>'Assumptions &amp; Input data'!C21</f>
        <v>0</v>
      </c>
      <c r="D7" s="24">
        <f>'Assumptions &amp; Input data'!D21</f>
        <v>0</v>
      </c>
      <c r="E7" s="24">
        <f>'Assumptions &amp; Input data'!E21</f>
        <v>0</v>
      </c>
      <c r="F7" s="39">
        <f>'Assumptions &amp; Input data'!$B$3</f>
        <v>0</v>
      </c>
      <c r="G7" s="40">
        <f t="shared" si="0"/>
        <v>0</v>
      </c>
    </row>
    <row r="8" spans="1:8" x14ac:dyDescent="0.2">
      <c r="A8" s="24">
        <f>'Assumptions &amp; Input data'!A22</f>
        <v>0</v>
      </c>
      <c r="B8" s="24">
        <f>'Assumptions &amp; Input data'!B22</f>
        <v>0</v>
      </c>
      <c r="C8" s="24">
        <f>'Assumptions &amp; Input data'!C22</f>
        <v>0</v>
      </c>
      <c r="D8" s="24">
        <f>'Assumptions &amp; Input data'!D22</f>
        <v>0</v>
      </c>
      <c r="E8" s="24">
        <f>'Assumptions &amp; Input data'!E22</f>
        <v>0</v>
      </c>
      <c r="F8" s="39">
        <f>'Assumptions &amp; Input data'!$B$3</f>
        <v>0</v>
      </c>
      <c r="G8" s="40">
        <f t="shared" si="0"/>
        <v>0</v>
      </c>
    </row>
    <row r="9" spans="1:8" x14ac:dyDescent="0.2">
      <c r="A9" s="24">
        <f>'Assumptions &amp; Input data'!A23</f>
        <v>0</v>
      </c>
      <c r="B9" s="24">
        <f>'Assumptions &amp; Input data'!B23</f>
        <v>0</v>
      </c>
      <c r="C9" s="24">
        <f>'Assumptions &amp; Input data'!C23</f>
        <v>0</v>
      </c>
      <c r="D9" s="24">
        <f>'Assumptions &amp; Input data'!D23</f>
        <v>0</v>
      </c>
      <c r="E9" s="24">
        <f>'Assumptions &amp; Input data'!E23</f>
        <v>0</v>
      </c>
      <c r="F9" s="39">
        <f>'Assumptions &amp; Input data'!$B$3</f>
        <v>0</v>
      </c>
      <c r="G9" s="40">
        <f t="shared" si="0"/>
        <v>0</v>
      </c>
    </row>
    <row r="10" spans="1:8" x14ac:dyDescent="0.2">
      <c r="A10" s="24">
        <f>'Assumptions &amp; Input data'!A24</f>
        <v>0</v>
      </c>
      <c r="B10" s="24">
        <f>'Assumptions &amp; Input data'!B24</f>
        <v>0</v>
      </c>
      <c r="C10" s="24">
        <f>'Assumptions &amp; Input data'!C24</f>
        <v>0</v>
      </c>
      <c r="D10" s="24">
        <f>'Assumptions &amp; Input data'!D24</f>
        <v>0</v>
      </c>
      <c r="E10" s="24">
        <f>'Assumptions &amp; Input data'!E24</f>
        <v>0</v>
      </c>
      <c r="F10" s="39">
        <f>'Assumptions &amp; Input data'!$B$3</f>
        <v>0</v>
      </c>
      <c r="G10" s="40">
        <f t="shared" si="0"/>
        <v>0</v>
      </c>
    </row>
    <row r="11" spans="1:8" x14ac:dyDescent="0.2">
      <c r="A11" s="24">
        <f>'Assumptions &amp; Input data'!A25</f>
        <v>0</v>
      </c>
      <c r="B11" s="24">
        <f>'Assumptions &amp; Input data'!B25</f>
        <v>0</v>
      </c>
      <c r="C11" s="24">
        <f>'Assumptions &amp; Input data'!C25</f>
        <v>0</v>
      </c>
      <c r="D11" s="24">
        <f>'Assumptions &amp; Input data'!D25</f>
        <v>0</v>
      </c>
      <c r="E11" s="24">
        <f>'Assumptions &amp; Input data'!E25</f>
        <v>0</v>
      </c>
      <c r="F11" s="39">
        <f>'Assumptions &amp; Input data'!$B$3</f>
        <v>0</v>
      </c>
      <c r="G11" s="40">
        <f t="shared" si="0"/>
        <v>0</v>
      </c>
    </row>
    <row r="12" spans="1:8" x14ac:dyDescent="0.2">
      <c r="A12" s="24">
        <f>'Assumptions &amp; Input data'!A26</f>
        <v>0</v>
      </c>
      <c r="B12" s="24">
        <f>'Assumptions &amp; Input data'!B26</f>
        <v>0</v>
      </c>
      <c r="C12" s="24">
        <f>'Assumptions &amp; Input data'!C26</f>
        <v>0</v>
      </c>
      <c r="D12" s="24">
        <f>'Assumptions &amp; Input data'!D26</f>
        <v>0</v>
      </c>
      <c r="E12" s="24">
        <f>'Assumptions &amp; Input data'!E26</f>
        <v>0</v>
      </c>
      <c r="F12" s="39">
        <f>'Assumptions &amp; Input data'!$B$3</f>
        <v>0</v>
      </c>
      <c r="G12" s="40">
        <f t="shared" si="0"/>
        <v>0</v>
      </c>
    </row>
    <row r="13" spans="1:8" x14ac:dyDescent="0.2">
      <c r="A13" s="24">
        <f>'Assumptions &amp; Input data'!A27</f>
        <v>0</v>
      </c>
      <c r="B13" s="24">
        <f>'Assumptions &amp; Input data'!B27</f>
        <v>0</v>
      </c>
      <c r="C13" s="24">
        <f>'Assumptions &amp; Input data'!C27</f>
        <v>0</v>
      </c>
      <c r="D13" s="24">
        <f>'Assumptions &amp; Input data'!D27</f>
        <v>0</v>
      </c>
      <c r="E13" s="24">
        <f>'Assumptions &amp; Input data'!E27</f>
        <v>0</v>
      </c>
      <c r="F13" s="39">
        <f>'Assumptions &amp; Input data'!$B$3</f>
        <v>0</v>
      </c>
      <c r="G13" s="40">
        <f t="shared" si="0"/>
        <v>0</v>
      </c>
    </row>
    <row r="14" spans="1:8" x14ac:dyDescent="0.2">
      <c r="A14" s="24">
        <f>'Assumptions &amp; Input data'!A28</f>
        <v>0</v>
      </c>
      <c r="B14" s="24">
        <f>'Assumptions &amp; Input data'!B28</f>
        <v>0</v>
      </c>
      <c r="C14" s="24">
        <f>'Assumptions &amp; Input data'!C28</f>
        <v>0</v>
      </c>
      <c r="D14" s="24">
        <f>'Assumptions &amp; Input data'!D28</f>
        <v>0</v>
      </c>
      <c r="E14" s="24">
        <f>'Assumptions &amp; Input data'!E28</f>
        <v>0</v>
      </c>
      <c r="F14" s="39">
        <f>'Assumptions &amp; Input data'!$B$3</f>
        <v>0</v>
      </c>
      <c r="G14" s="40">
        <f t="shared" si="0"/>
        <v>0</v>
      </c>
    </row>
    <row r="15" spans="1:8" x14ac:dyDescent="0.2">
      <c r="A15" s="24">
        <f>'Assumptions &amp; Input data'!A29</f>
        <v>0</v>
      </c>
      <c r="B15" s="24">
        <f>'Assumptions &amp; Input data'!B29</f>
        <v>0</v>
      </c>
      <c r="C15" s="24">
        <f>'Assumptions &amp; Input data'!C29</f>
        <v>0</v>
      </c>
      <c r="D15" s="24">
        <f>'Assumptions &amp; Input data'!D29</f>
        <v>0</v>
      </c>
      <c r="E15" s="24">
        <f>'Assumptions &amp; Input data'!E29</f>
        <v>0</v>
      </c>
      <c r="F15" s="39">
        <v>2.5000000000000001E-2</v>
      </c>
      <c r="G15" s="40">
        <f t="shared" si="0"/>
        <v>0</v>
      </c>
      <c r="H15" s="27"/>
    </row>
    <row r="16" spans="1:8" x14ac:dyDescent="0.2">
      <c r="A16" s="24">
        <f>'Assumptions &amp; Input data'!A30</f>
        <v>0</v>
      </c>
      <c r="B16" s="24">
        <f>'Assumptions &amp; Input data'!B30</f>
        <v>0</v>
      </c>
      <c r="C16" s="24">
        <f>'Assumptions &amp; Input data'!C30</f>
        <v>0</v>
      </c>
      <c r="D16" s="24">
        <f>'Assumptions &amp; Input data'!D30</f>
        <v>0</v>
      </c>
      <c r="E16" s="24">
        <f>'Assumptions &amp; Input data'!E30</f>
        <v>0</v>
      </c>
      <c r="F16" s="39">
        <f>'Assumptions &amp; Input data'!$B$3</f>
        <v>0</v>
      </c>
      <c r="G16" s="40">
        <f t="shared" si="0"/>
        <v>0</v>
      </c>
      <c r="H16" s="27"/>
    </row>
    <row r="17" spans="1:8" x14ac:dyDescent="0.2">
      <c r="A17" s="24">
        <f>'Assumptions &amp; Input data'!A31</f>
        <v>0</v>
      </c>
      <c r="B17" s="24">
        <f>'Assumptions &amp; Input data'!B31</f>
        <v>0</v>
      </c>
      <c r="C17" s="24">
        <f>'Assumptions &amp; Input data'!C31</f>
        <v>0</v>
      </c>
      <c r="D17" s="24">
        <f>'Assumptions &amp; Input data'!D31</f>
        <v>0</v>
      </c>
      <c r="E17" s="24">
        <f>'Assumptions &amp; Input data'!E31</f>
        <v>0</v>
      </c>
      <c r="F17" s="39">
        <f>'Assumptions &amp; Input data'!$B$3</f>
        <v>0</v>
      </c>
      <c r="G17" s="40">
        <f t="shared" si="0"/>
        <v>0</v>
      </c>
      <c r="H17" s="27"/>
    </row>
    <row r="18" spans="1:8" x14ac:dyDescent="0.2">
      <c r="A18" s="24">
        <f>'Assumptions &amp; Input data'!A32</f>
        <v>0</v>
      </c>
      <c r="B18" s="24">
        <f>'Assumptions &amp; Input data'!B32</f>
        <v>0</v>
      </c>
      <c r="C18" s="24">
        <f>'Assumptions &amp; Input data'!C32</f>
        <v>0</v>
      </c>
      <c r="D18" s="24">
        <f>'Assumptions &amp; Input data'!D32</f>
        <v>0</v>
      </c>
      <c r="E18" s="24">
        <f>'Assumptions &amp; Input data'!E32</f>
        <v>0</v>
      </c>
      <c r="F18" s="39">
        <f>'Assumptions &amp; Input data'!$B$3</f>
        <v>0</v>
      </c>
      <c r="G18" s="40">
        <f t="shared" si="0"/>
        <v>0</v>
      </c>
      <c r="H18" s="27"/>
    </row>
    <row r="19" spans="1:8" x14ac:dyDescent="0.2">
      <c r="A19" s="24">
        <f>'Assumptions &amp; Input data'!A33</f>
        <v>0</v>
      </c>
      <c r="B19" s="24">
        <f>'Assumptions &amp; Input data'!B33</f>
        <v>0</v>
      </c>
      <c r="C19" s="24">
        <f>'Assumptions &amp; Input data'!C33</f>
        <v>0</v>
      </c>
      <c r="D19" s="24">
        <f>'Assumptions &amp; Input data'!D33</f>
        <v>0</v>
      </c>
      <c r="E19" s="24">
        <f>'Assumptions &amp; Input data'!E33</f>
        <v>0</v>
      </c>
      <c r="F19" s="39">
        <f>'Assumptions &amp; Input data'!$B$3</f>
        <v>0</v>
      </c>
      <c r="G19" s="40">
        <f t="shared" si="0"/>
        <v>0</v>
      </c>
      <c r="H19" s="27"/>
    </row>
    <row r="20" spans="1:8" x14ac:dyDescent="0.2">
      <c r="A20" s="24">
        <f>'Assumptions &amp; Input data'!A34</f>
        <v>0</v>
      </c>
      <c r="B20" s="24">
        <f>'Assumptions &amp; Input data'!B34</f>
        <v>0</v>
      </c>
      <c r="C20" s="24">
        <f>'Assumptions &amp; Input data'!C34</f>
        <v>0</v>
      </c>
      <c r="D20" s="24">
        <f>'Assumptions &amp; Input data'!D34</f>
        <v>0</v>
      </c>
      <c r="E20" s="24">
        <f>'Assumptions &amp; Input data'!E34</f>
        <v>0</v>
      </c>
      <c r="F20" s="39">
        <f>'Assumptions &amp; Input data'!$B$3</f>
        <v>0</v>
      </c>
      <c r="G20" s="40">
        <f t="shared" si="0"/>
        <v>0</v>
      </c>
      <c r="H20" s="27"/>
    </row>
    <row r="21" spans="1:8" x14ac:dyDescent="0.2">
      <c r="A21" s="24">
        <f>'Assumptions &amp; Input data'!A35</f>
        <v>0</v>
      </c>
      <c r="B21" s="24">
        <f>'Assumptions &amp; Input data'!B35</f>
        <v>0</v>
      </c>
      <c r="C21" s="24">
        <f>'Assumptions &amp; Input data'!C35</f>
        <v>0</v>
      </c>
      <c r="D21" s="24">
        <f>'Assumptions &amp; Input data'!D35</f>
        <v>0</v>
      </c>
      <c r="E21" s="24">
        <f>'Assumptions &amp; Input data'!E35</f>
        <v>0</v>
      </c>
      <c r="F21" s="39">
        <f>'Assumptions &amp; Input data'!$B$3</f>
        <v>0</v>
      </c>
      <c r="G21" s="40">
        <f>B21*C21*12</f>
        <v>0</v>
      </c>
      <c r="H21" s="27"/>
    </row>
    <row r="22" spans="1:8" x14ac:dyDescent="0.2">
      <c r="A22" s="24">
        <f>'Assumptions &amp; Input data'!A36</f>
        <v>0</v>
      </c>
      <c r="B22" s="24">
        <f>'Assumptions &amp; Input data'!B36</f>
        <v>0</v>
      </c>
      <c r="C22" s="24">
        <f>'Assumptions &amp; Input data'!C36</f>
        <v>0</v>
      </c>
      <c r="D22" s="24">
        <f>'Assumptions &amp; Input data'!D36</f>
        <v>0</v>
      </c>
      <c r="E22" s="24">
        <f>'Assumptions &amp; Input data'!E36</f>
        <v>0</v>
      </c>
      <c r="F22" s="39">
        <f>'Assumptions &amp; Input data'!$B$3</f>
        <v>0</v>
      </c>
      <c r="G22" s="40">
        <f>B22*C22*12</f>
        <v>0</v>
      </c>
      <c r="H22" s="27"/>
    </row>
    <row r="23" spans="1:8" x14ac:dyDescent="0.2">
      <c r="A23" s="24">
        <f>'Assumptions &amp; Input data'!A37</f>
        <v>0</v>
      </c>
      <c r="B23" s="24">
        <f>'Assumptions &amp; Input data'!B37</f>
        <v>0</v>
      </c>
      <c r="C23" s="24">
        <f>'Assumptions &amp; Input data'!C37</f>
        <v>0</v>
      </c>
      <c r="D23" s="24">
        <f>'Assumptions &amp; Input data'!D37</f>
        <v>0</v>
      </c>
      <c r="E23" s="24">
        <f>'Assumptions &amp; Input data'!E37</f>
        <v>0</v>
      </c>
      <c r="F23" s="39">
        <f>'Assumptions &amp; Input data'!$B$3</f>
        <v>0</v>
      </c>
      <c r="G23" s="40">
        <f>B23*C23*12</f>
        <v>0</v>
      </c>
      <c r="H23" s="27"/>
    </row>
    <row r="24" spans="1:8" x14ac:dyDescent="0.2">
      <c r="A24" s="24">
        <f>'Assumptions &amp; Input data'!A38</f>
        <v>0</v>
      </c>
      <c r="B24" s="24">
        <f>'Assumptions &amp; Input data'!B38</f>
        <v>0</v>
      </c>
      <c r="C24" s="24">
        <f>'Assumptions &amp; Input data'!C38</f>
        <v>0</v>
      </c>
      <c r="D24" s="24">
        <f>'Assumptions &amp; Input data'!D38</f>
        <v>0</v>
      </c>
      <c r="E24" s="24">
        <f>'Assumptions &amp; Input data'!E38</f>
        <v>0</v>
      </c>
      <c r="F24" s="41">
        <f>'Assumptions &amp; Input data'!$B$3</f>
        <v>0</v>
      </c>
      <c r="G24" s="42">
        <f t="shared" si="0"/>
        <v>0</v>
      </c>
      <c r="H24" s="27" t="s">
        <v>778</v>
      </c>
    </row>
    <row r="25" spans="1:8" x14ac:dyDescent="0.2">
      <c r="A25" s="25" t="s">
        <v>641</v>
      </c>
      <c r="B25" s="24">
        <f>SUM(B6:B24)</f>
        <v>0</v>
      </c>
      <c r="C25" s="27"/>
      <c r="F25" s="27"/>
      <c r="G25" s="43">
        <f>SUM(G6:G24)</f>
        <v>0</v>
      </c>
      <c r="H25" s="27"/>
    </row>
    <row r="26" spans="1:8" x14ac:dyDescent="0.2">
      <c r="B26" s="78"/>
      <c r="G26" s="82"/>
    </row>
    <row r="27" spans="1:8" x14ac:dyDescent="0.2">
      <c r="B27" s="78" t="s">
        <v>642</v>
      </c>
      <c r="F27" s="78" t="s">
        <v>708</v>
      </c>
    </row>
    <row r="28" spans="1:8" x14ac:dyDescent="0.2">
      <c r="A28" s="25" t="s">
        <v>643</v>
      </c>
      <c r="B28" s="78" t="s">
        <v>644</v>
      </c>
      <c r="C28" s="78" t="s">
        <v>645</v>
      </c>
      <c r="D28" s="24"/>
      <c r="E28" s="24"/>
      <c r="F28" s="78" t="s">
        <v>646</v>
      </c>
      <c r="G28" s="78" t="s">
        <v>639</v>
      </c>
    </row>
    <row r="29" spans="1:8" x14ac:dyDescent="0.2">
      <c r="A29" s="25" t="s">
        <v>647</v>
      </c>
      <c r="B29" s="44" t="e">
        <f>G29/12/$C$2</f>
        <v>#DIV/0!</v>
      </c>
      <c r="C29" s="24">
        <f>$B$25</f>
        <v>0</v>
      </c>
      <c r="D29" s="24"/>
      <c r="E29" s="24"/>
      <c r="F29" s="39">
        <f>'Assumptions &amp; Input data'!$B$4</f>
        <v>0</v>
      </c>
      <c r="G29" s="83">
        <f>'Assumptions &amp; Input data'!B40</f>
        <v>0</v>
      </c>
    </row>
    <row r="30" spans="1:8" x14ac:dyDescent="0.2">
      <c r="A30" s="25" t="s">
        <v>648</v>
      </c>
      <c r="B30" s="43" t="e">
        <f>G30/12/$C$2</f>
        <v>#DIV/0!</v>
      </c>
      <c r="C30" s="24">
        <f>$B$25</f>
        <v>0</v>
      </c>
      <c r="D30" s="24"/>
      <c r="E30" s="24"/>
      <c r="F30" s="39">
        <f>'Assumptions &amp; Input data'!$B$4</f>
        <v>0</v>
      </c>
      <c r="G30" s="83">
        <f>'Assumptions &amp; Input data'!B41</f>
        <v>0</v>
      </c>
    </row>
    <row r="31" spans="1:8" x14ac:dyDescent="0.2">
      <c r="A31" s="25" t="s">
        <v>649</v>
      </c>
      <c r="B31" s="44" t="e">
        <f>G31/12/$C$2</f>
        <v>#DIV/0!</v>
      </c>
      <c r="C31" s="24">
        <f>$B$25</f>
        <v>0</v>
      </c>
      <c r="D31" s="24"/>
      <c r="E31" s="24"/>
      <c r="F31" s="39">
        <f>'Assumptions &amp; Input data'!$B$4</f>
        <v>0</v>
      </c>
      <c r="G31" s="84">
        <f>'Assumptions &amp; Input data'!B42</f>
        <v>0</v>
      </c>
    </row>
    <row r="32" spans="1:8" x14ac:dyDescent="0.2">
      <c r="A32" s="25" t="s">
        <v>650</v>
      </c>
      <c r="B32" s="27"/>
      <c r="C32" s="27"/>
      <c r="F32" s="27"/>
      <c r="G32" s="45">
        <f>SUM(G29:G31)</f>
        <v>0</v>
      </c>
    </row>
    <row r="33" spans="1:10" x14ac:dyDescent="0.2">
      <c r="B33" s="27"/>
      <c r="C33" s="27"/>
      <c r="F33" s="27"/>
      <c r="G33" s="27"/>
    </row>
    <row r="34" spans="1:10" x14ac:dyDescent="0.2">
      <c r="A34" s="25" t="s">
        <v>651</v>
      </c>
      <c r="B34" s="27"/>
      <c r="C34" s="27"/>
      <c r="F34" s="27"/>
      <c r="G34" s="45">
        <f>G25+G32</f>
        <v>0</v>
      </c>
      <c r="H34" s="25" t="s">
        <v>720</v>
      </c>
      <c r="J34" s="565"/>
    </row>
    <row r="35" spans="1:10" x14ac:dyDescent="0.2">
      <c r="A35" s="424" t="s">
        <v>652</v>
      </c>
      <c r="B35" s="85"/>
      <c r="C35" s="85"/>
      <c r="D35" s="85"/>
      <c r="E35" s="85"/>
      <c r="F35" s="41">
        <f>'Assumptions &amp; Input data'!$B$5</f>
        <v>0</v>
      </c>
      <c r="G35" s="46">
        <f>(F35*$G$34)*-1</f>
        <v>0</v>
      </c>
    </row>
    <row r="36" spans="1:10" ht="15.75" x14ac:dyDescent="0.25">
      <c r="A36" s="80" t="s">
        <v>719</v>
      </c>
      <c r="B36" s="27"/>
      <c r="C36" s="27"/>
      <c r="F36" s="27"/>
      <c r="G36" s="47">
        <f>SUM(G34:G35)</f>
        <v>0</v>
      </c>
      <c r="H36" s="35">
        <f>1</f>
        <v>1</v>
      </c>
    </row>
    <row r="37" spans="1:10" x14ac:dyDescent="0.2">
      <c r="B37" s="27"/>
      <c r="C37" s="27"/>
      <c r="F37" s="27"/>
      <c r="G37" s="27"/>
    </row>
    <row r="38" spans="1:10" x14ac:dyDescent="0.2">
      <c r="A38" s="444" t="s">
        <v>1156</v>
      </c>
      <c r="B38" s="27"/>
      <c r="C38" s="49">
        <f>'Assumptions &amp; Input data'!B50</f>
        <v>0</v>
      </c>
      <c r="D38" s="49"/>
      <c r="E38" s="49"/>
      <c r="F38" s="39"/>
      <c r="G38" s="45">
        <f>C38</f>
        <v>0</v>
      </c>
    </row>
    <row r="39" spans="1:10" x14ac:dyDescent="0.2">
      <c r="B39" s="27"/>
      <c r="C39" s="27"/>
      <c r="F39" s="27"/>
      <c r="G39" s="27"/>
    </row>
    <row r="40" spans="1:10" x14ac:dyDescent="0.2">
      <c r="A40" s="25" t="s">
        <v>653</v>
      </c>
      <c r="B40" s="24" t="s">
        <v>644</v>
      </c>
      <c r="C40" s="24" t="s">
        <v>708</v>
      </c>
      <c r="D40" s="24"/>
      <c r="E40" s="24"/>
      <c r="F40" s="24" t="s">
        <v>708</v>
      </c>
      <c r="G40" s="27"/>
    </row>
    <row r="41" spans="1:10" x14ac:dyDescent="0.2">
      <c r="A41" s="25" t="s">
        <v>654</v>
      </c>
      <c r="B41" s="27"/>
      <c r="C41" s="24" t="s">
        <v>653</v>
      </c>
      <c r="D41" s="24"/>
      <c r="E41" s="24"/>
      <c r="F41" s="24" t="s">
        <v>646</v>
      </c>
      <c r="G41" s="27"/>
    </row>
    <row r="42" spans="1:10" x14ac:dyDescent="0.2">
      <c r="A42" s="25" t="s">
        <v>655</v>
      </c>
      <c r="B42" s="27"/>
      <c r="C42" s="49">
        <f>'Assumptions &amp; Input data'!B46</f>
        <v>0</v>
      </c>
      <c r="D42" s="49"/>
      <c r="E42" s="49"/>
      <c r="F42" s="39"/>
      <c r="G42" s="27"/>
    </row>
    <row r="43" spans="1:10" x14ac:dyDescent="0.2">
      <c r="A43" s="25" t="s">
        <v>656</v>
      </c>
      <c r="B43" s="27"/>
      <c r="C43" s="49">
        <f>'Assumptions &amp; Input data'!B47</f>
        <v>0</v>
      </c>
      <c r="D43" s="49"/>
      <c r="E43" s="49"/>
      <c r="F43" s="39"/>
      <c r="G43" s="27"/>
    </row>
    <row r="44" spans="1:10" x14ac:dyDescent="0.2">
      <c r="A44" s="25" t="s">
        <v>657</v>
      </c>
      <c r="B44" s="27"/>
      <c r="C44" s="49">
        <f>'Assumptions &amp; Input data'!B48</f>
        <v>0</v>
      </c>
      <c r="D44" s="49"/>
      <c r="E44" s="49"/>
      <c r="F44" s="39"/>
      <c r="G44" s="27"/>
    </row>
    <row r="45" spans="1:10" x14ac:dyDescent="0.2">
      <c r="A45" s="25" t="s">
        <v>658</v>
      </c>
      <c r="B45" s="27"/>
      <c r="C45" s="49">
        <f>'Assumptions &amp; Input data'!B49</f>
        <v>0</v>
      </c>
      <c r="D45" s="49"/>
      <c r="E45" s="49"/>
      <c r="F45" s="39"/>
      <c r="G45" s="27"/>
    </row>
    <row r="46" spans="1:10" x14ac:dyDescent="0.2">
      <c r="A46" s="25" t="s">
        <v>659</v>
      </c>
      <c r="B46" s="27"/>
      <c r="C46" s="49">
        <f>'Assumptions &amp; Input data'!B51</f>
        <v>0</v>
      </c>
      <c r="D46" s="49"/>
      <c r="E46" s="49"/>
      <c r="F46" s="39"/>
      <c r="G46" s="27"/>
    </row>
    <row r="47" spans="1:10" x14ac:dyDescent="0.2">
      <c r="A47" s="25" t="s">
        <v>660</v>
      </c>
      <c r="B47" s="48" t="e">
        <f>G47/12/$C$2</f>
        <v>#DIV/0!</v>
      </c>
      <c r="C47" s="27"/>
      <c r="F47" s="39">
        <f>'Assumptions &amp; Input data'!$B$6</f>
        <v>0</v>
      </c>
      <c r="G47" s="49">
        <f>SUM(C42:C46)</f>
        <v>0</v>
      </c>
      <c r="H47" s="34" t="e">
        <f>G47/$G$36</f>
        <v>#DIV/0!</v>
      </c>
    </row>
    <row r="48" spans="1:10" x14ac:dyDescent="0.2">
      <c r="B48" s="27"/>
      <c r="C48" s="27"/>
      <c r="F48" s="27"/>
      <c r="G48" s="27"/>
      <c r="H48" s="27"/>
    </row>
    <row r="49" spans="1:8" x14ac:dyDescent="0.2">
      <c r="A49" s="25" t="s">
        <v>687</v>
      </c>
      <c r="B49" s="48" t="e">
        <f>G49/12/$C$2</f>
        <v>#DIV/0!</v>
      </c>
      <c r="C49" s="49">
        <f>'Assumptions &amp; Input data'!B52</f>
        <v>0</v>
      </c>
      <c r="D49" s="49"/>
      <c r="E49" s="49"/>
      <c r="F49" s="39">
        <f>'Assumptions &amp; Input data'!$B$7</f>
        <v>0</v>
      </c>
      <c r="G49" s="49">
        <f>C49</f>
        <v>0</v>
      </c>
      <c r="H49" s="34" t="e">
        <f>G49/$G$36</f>
        <v>#DIV/0!</v>
      </c>
    </row>
    <row r="50" spans="1:8" x14ac:dyDescent="0.2">
      <c r="B50" s="27"/>
      <c r="C50" s="27"/>
      <c r="F50" s="27"/>
      <c r="G50" s="27"/>
      <c r="H50" s="27"/>
    </row>
    <row r="51" spans="1:8" x14ac:dyDescent="0.2">
      <c r="A51" s="25" t="s">
        <v>661</v>
      </c>
      <c r="B51" s="27"/>
      <c r="C51" s="27"/>
      <c r="F51" s="27"/>
      <c r="G51" s="27"/>
      <c r="H51" s="27"/>
    </row>
    <row r="52" spans="1:8" x14ac:dyDescent="0.2">
      <c r="A52" s="25" t="s">
        <v>662</v>
      </c>
      <c r="B52" s="27"/>
      <c r="C52" s="49">
        <f>'Assumptions &amp; Input data'!B55</f>
        <v>0</v>
      </c>
      <c r="D52" s="49"/>
      <c r="E52" s="49"/>
      <c r="F52" s="27"/>
      <c r="G52" s="27"/>
      <c r="H52" s="27"/>
    </row>
    <row r="53" spans="1:8" x14ac:dyDescent="0.2">
      <c r="A53" s="25" t="s">
        <v>663</v>
      </c>
      <c r="B53" s="27"/>
      <c r="C53" s="49">
        <f>'Assumptions &amp; Input data'!B56</f>
        <v>0</v>
      </c>
      <c r="D53" s="49"/>
      <c r="E53" s="49"/>
      <c r="F53" s="27"/>
      <c r="G53" s="27"/>
      <c r="H53" s="27"/>
    </row>
    <row r="54" spans="1:8" x14ac:dyDescent="0.2">
      <c r="A54" s="25" t="s">
        <v>664</v>
      </c>
      <c r="B54" s="27"/>
      <c r="C54" s="49">
        <f>'Assumptions &amp; Input data'!B57</f>
        <v>0</v>
      </c>
      <c r="D54" s="49"/>
      <c r="E54" s="49"/>
      <c r="F54" s="27"/>
      <c r="G54" s="27"/>
      <c r="H54" s="27"/>
    </row>
    <row r="55" spans="1:8" x14ac:dyDescent="0.2">
      <c r="A55" s="25" t="s">
        <v>665</v>
      </c>
      <c r="B55" s="27"/>
      <c r="C55" s="49">
        <f>'Assumptions &amp; Input data'!B58</f>
        <v>0</v>
      </c>
      <c r="D55" s="49"/>
      <c r="E55" s="49"/>
      <c r="F55" s="27"/>
      <c r="G55" s="27"/>
      <c r="H55" s="27"/>
    </row>
    <row r="56" spans="1:8" x14ac:dyDescent="0.2">
      <c r="A56" s="25" t="s">
        <v>686</v>
      </c>
      <c r="B56" s="48" t="e">
        <f>G56/12/$C$2</f>
        <v>#DIV/0!</v>
      </c>
      <c r="C56" s="27"/>
      <c r="F56" s="39">
        <f>'Assumptions &amp; Input data'!$B$8</f>
        <v>0</v>
      </c>
      <c r="G56" s="49">
        <f>SUM(C52:C55)</f>
        <v>0</v>
      </c>
      <c r="H56" s="34" t="e">
        <f>G56/$G$36</f>
        <v>#DIV/0!</v>
      </c>
    </row>
    <row r="57" spans="1:8" x14ac:dyDescent="0.2">
      <c r="B57" s="27"/>
      <c r="C57" s="27"/>
      <c r="F57" s="27"/>
      <c r="G57" s="27"/>
      <c r="H57" s="27"/>
    </row>
    <row r="58" spans="1:8" x14ac:dyDescent="0.2">
      <c r="A58" s="25" t="s">
        <v>666</v>
      </c>
      <c r="B58" s="27"/>
      <c r="C58" s="27"/>
      <c r="F58" s="27"/>
      <c r="G58" s="27"/>
      <c r="H58" s="27"/>
    </row>
    <row r="59" spans="1:8" x14ac:dyDescent="0.2">
      <c r="A59" s="25" t="s">
        <v>667</v>
      </c>
      <c r="B59" s="27"/>
      <c r="C59" s="49">
        <f>'Assumptions &amp; Input data'!B61</f>
        <v>0</v>
      </c>
      <c r="D59" s="49"/>
      <c r="E59" s="49"/>
      <c r="F59" s="27"/>
      <c r="G59" s="27"/>
      <c r="H59" s="27"/>
    </row>
    <row r="60" spans="1:8" x14ac:dyDescent="0.2">
      <c r="A60" s="25" t="s">
        <v>668</v>
      </c>
      <c r="B60" s="27"/>
      <c r="C60" s="49">
        <f>'Assumptions &amp; Input data'!B62</f>
        <v>0</v>
      </c>
      <c r="D60" s="49"/>
      <c r="E60" s="49"/>
      <c r="F60" s="27"/>
      <c r="G60" s="27"/>
      <c r="H60" s="27"/>
    </row>
    <row r="61" spans="1:8" x14ac:dyDescent="0.2">
      <c r="A61" s="25" t="s">
        <v>669</v>
      </c>
      <c r="B61" s="27"/>
      <c r="C61" s="49">
        <f>'Assumptions &amp; Input data'!B63</f>
        <v>0</v>
      </c>
      <c r="D61" s="49"/>
      <c r="E61" s="49"/>
      <c r="F61" s="27"/>
      <c r="G61" s="27"/>
      <c r="H61" s="27"/>
    </row>
    <row r="62" spans="1:8" x14ac:dyDescent="0.2">
      <c r="A62" s="25" t="s">
        <v>670</v>
      </c>
      <c r="B62" s="48" t="e">
        <f>G62/12/$C$2</f>
        <v>#DIV/0!</v>
      </c>
      <c r="C62" s="27"/>
      <c r="F62" s="39">
        <f>'Assumptions &amp; Input data'!$B$9</f>
        <v>0</v>
      </c>
      <c r="G62" s="49">
        <f>SUM(C58:C61)</f>
        <v>0</v>
      </c>
      <c r="H62" s="34" t="e">
        <f>G62/$G$36</f>
        <v>#DIV/0!</v>
      </c>
    </row>
    <row r="63" spans="1:8" x14ac:dyDescent="0.2">
      <c r="B63" s="27"/>
      <c r="C63" s="27"/>
      <c r="F63" s="27"/>
      <c r="G63" s="27"/>
      <c r="H63" s="27"/>
    </row>
    <row r="64" spans="1:8" x14ac:dyDescent="0.2">
      <c r="A64" s="25" t="s">
        <v>671</v>
      </c>
      <c r="B64" s="27"/>
      <c r="C64" s="27"/>
      <c r="F64" s="27"/>
      <c r="G64" s="27"/>
      <c r="H64" s="27"/>
    </row>
    <row r="65" spans="1:8" x14ac:dyDescent="0.2">
      <c r="A65" s="25" t="s">
        <v>672</v>
      </c>
      <c r="B65" s="27"/>
      <c r="C65" s="49">
        <f>'Assumptions &amp; Input data'!B66</f>
        <v>0</v>
      </c>
      <c r="D65" s="49"/>
      <c r="E65" s="49"/>
      <c r="F65" s="27"/>
      <c r="G65" s="27"/>
      <c r="H65" s="27"/>
    </row>
    <row r="66" spans="1:8" x14ac:dyDescent="0.2">
      <c r="A66" s="25" t="s">
        <v>673</v>
      </c>
      <c r="B66" s="27"/>
      <c r="C66" s="49">
        <f>'Assumptions &amp; Input data'!B67</f>
        <v>0</v>
      </c>
      <c r="D66" s="49"/>
      <c r="E66" s="49"/>
      <c r="F66" s="27"/>
      <c r="G66" s="27"/>
      <c r="H66" s="27"/>
    </row>
    <row r="67" spans="1:8" x14ac:dyDescent="0.2">
      <c r="A67" s="25" t="s">
        <v>674</v>
      </c>
      <c r="B67" s="27"/>
      <c r="C67" s="49">
        <f>'Assumptions &amp; Input data'!B68</f>
        <v>0</v>
      </c>
      <c r="D67" s="49"/>
      <c r="E67" s="49"/>
      <c r="F67" s="27"/>
      <c r="G67" s="27"/>
      <c r="H67" s="27"/>
    </row>
    <row r="68" spans="1:8" x14ac:dyDescent="0.2">
      <c r="A68" s="25" t="s">
        <v>675</v>
      </c>
      <c r="B68" s="27"/>
      <c r="C68" s="49">
        <f>'Assumptions &amp; Input data'!B69</f>
        <v>0</v>
      </c>
      <c r="D68" s="49"/>
      <c r="E68" s="49"/>
      <c r="F68" s="27"/>
      <c r="G68" s="27"/>
      <c r="H68" s="27"/>
    </row>
    <row r="69" spans="1:8" x14ac:dyDescent="0.2">
      <c r="A69" s="25" t="s">
        <v>676</v>
      </c>
      <c r="B69" s="27"/>
      <c r="C69" s="49">
        <f>'Assumptions &amp; Input data'!B70</f>
        <v>0</v>
      </c>
      <c r="D69" s="49"/>
      <c r="E69" s="49"/>
      <c r="F69" s="27"/>
      <c r="G69" s="27"/>
      <c r="H69" s="27"/>
    </row>
    <row r="70" spans="1:8" x14ac:dyDescent="0.2">
      <c r="A70" s="25" t="s">
        <v>677</v>
      </c>
      <c r="B70" s="27"/>
      <c r="C70" s="49">
        <f>'Assumptions &amp; Input data'!B71</f>
        <v>0</v>
      </c>
      <c r="D70" s="49"/>
      <c r="E70" s="49"/>
      <c r="F70" s="27"/>
      <c r="G70" s="27"/>
      <c r="H70" s="27"/>
    </row>
    <row r="71" spans="1:8" x14ac:dyDescent="0.2">
      <c r="A71" s="25" t="s">
        <v>678</v>
      </c>
      <c r="B71" s="27"/>
      <c r="C71" s="49">
        <f>'Assumptions &amp; Input data'!B72</f>
        <v>0</v>
      </c>
      <c r="D71" s="49"/>
      <c r="E71" s="49"/>
      <c r="F71" s="27"/>
      <c r="G71" s="27"/>
      <c r="H71" s="27"/>
    </row>
    <row r="72" spans="1:8" x14ac:dyDescent="0.2">
      <c r="A72" s="25" t="s">
        <v>679</v>
      </c>
      <c r="B72" s="48" t="e">
        <f>G72/12/$C$2</f>
        <v>#DIV/0!</v>
      </c>
      <c r="C72" s="27"/>
      <c r="F72" s="39">
        <f>'Assumptions &amp; Input data'!$B$10</f>
        <v>0</v>
      </c>
      <c r="G72" s="49">
        <f>SUM(C65:C71)</f>
        <v>0</v>
      </c>
      <c r="H72" s="34" t="e">
        <f>G72/$G$36</f>
        <v>#DIV/0!</v>
      </c>
    </row>
    <row r="73" spans="1:8" x14ac:dyDescent="0.2">
      <c r="B73" s="27"/>
      <c r="C73" s="27"/>
      <c r="F73" s="27"/>
      <c r="G73" s="27"/>
      <c r="H73" s="27"/>
    </row>
    <row r="74" spans="1:8" x14ac:dyDescent="0.2">
      <c r="A74" s="25" t="s">
        <v>688</v>
      </c>
      <c r="B74" s="48" t="e">
        <f>G74/12/$C$2</f>
        <v>#DIV/0!</v>
      </c>
      <c r="C74" s="49">
        <f>'Assumptions &amp; Input data'!B74</f>
        <v>0</v>
      </c>
      <c r="D74" s="49"/>
      <c r="E74" s="49"/>
      <c r="F74" s="39">
        <f>'Assumptions &amp; Input data'!$B$11</f>
        <v>0</v>
      </c>
      <c r="G74" s="49">
        <f>C74</f>
        <v>0</v>
      </c>
      <c r="H74" s="34" t="e">
        <f>G74/$G$36</f>
        <v>#DIV/0!</v>
      </c>
    </row>
    <row r="75" spans="1:8" x14ac:dyDescent="0.2">
      <c r="A75" s="25" t="s">
        <v>689</v>
      </c>
      <c r="B75" s="48" t="e">
        <f>G75/12/$C$2</f>
        <v>#DIV/0!</v>
      </c>
      <c r="C75" s="49">
        <f>'Assumptions &amp; Input data'!B75</f>
        <v>0</v>
      </c>
      <c r="D75" s="49"/>
      <c r="E75" s="49"/>
      <c r="F75" s="39">
        <f>'Assumptions &amp; Input data'!$B$12</f>
        <v>0</v>
      </c>
      <c r="G75" s="49">
        <f>C75</f>
        <v>0</v>
      </c>
      <c r="H75" s="34" t="e">
        <f>G75/$G$36</f>
        <v>#DIV/0!</v>
      </c>
    </row>
    <row r="76" spans="1:8" x14ac:dyDescent="0.2">
      <c r="A76" s="79" t="s">
        <v>690</v>
      </c>
      <c r="B76" s="50" t="e">
        <f>G76/12/$C$2</f>
        <v>#DIV/0!</v>
      </c>
      <c r="C76" s="52">
        <f>'Assumptions &amp; Input data'!B76</f>
        <v>0</v>
      </c>
      <c r="D76" s="52"/>
      <c r="E76" s="52"/>
      <c r="F76" s="51">
        <f>'Assumptions &amp; Input data'!$B$13</f>
        <v>0</v>
      </c>
      <c r="G76" s="52">
        <f>C76</f>
        <v>0</v>
      </c>
      <c r="H76" s="61" t="e">
        <f>G76/$G$36</f>
        <v>#DIV/0!</v>
      </c>
    </row>
    <row r="77" spans="1:8" ht="15.75" x14ac:dyDescent="0.25">
      <c r="A77" s="80" t="s">
        <v>680</v>
      </c>
      <c r="B77" s="48" t="e">
        <f>SUM(B41:B76)</f>
        <v>#DIV/0!</v>
      </c>
      <c r="C77" s="27"/>
      <c r="F77" s="27"/>
      <c r="G77" s="49">
        <f>SUM(G38:G76)</f>
        <v>0</v>
      </c>
      <c r="H77" s="62" t="e">
        <f>G77/$G$36</f>
        <v>#DIV/0!</v>
      </c>
    </row>
    <row r="78" spans="1:8" x14ac:dyDescent="0.2">
      <c r="B78" s="27"/>
      <c r="C78" s="27"/>
      <c r="F78" s="27"/>
      <c r="G78" s="27"/>
      <c r="H78" s="27"/>
    </row>
    <row r="79" spans="1:8" x14ac:dyDescent="0.2">
      <c r="A79" s="25" t="s">
        <v>681</v>
      </c>
      <c r="B79" s="48" t="e">
        <f>G79/12/$C$2</f>
        <v>#DIV/0!</v>
      </c>
      <c r="C79" s="86">
        <f>'Assumptions &amp; Input data'!B79</f>
        <v>0</v>
      </c>
      <c r="D79" s="86"/>
      <c r="E79" s="86"/>
      <c r="F79" s="39">
        <f>'Assumptions &amp; Input data'!$B$14</f>
        <v>0</v>
      </c>
      <c r="G79" s="49">
        <f>C79</f>
        <v>0</v>
      </c>
      <c r="H79" s="34" t="e">
        <f>G79/$G$36</f>
        <v>#DIV/0!</v>
      </c>
    </row>
    <row r="80" spans="1:8" ht="13.5" thickBot="1" x14ac:dyDescent="0.25">
      <c r="A80" s="79" t="s">
        <v>682</v>
      </c>
      <c r="B80" s="50" t="e">
        <f>G80/12/$C$2</f>
        <v>#DIV/0!</v>
      </c>
      <c r="C80" s="52">
        <f>'Assumptions &amp; Input data'!B80</f>
        <v>0</v>
      </c>
      <c r="D80" s="87"/>
      <c r="E80" s="87"/>
      <c r="F80" s="51">
        <f>'Assumptions &amp; Input data'!$B$15</f>
        <v>0</v>
      </c>
      <c r="G80" s="52">
        <f>C80</f>
        <v>0</v>
      </c>
      <c r="H80" s="61" t="e">
        <f>G80/$G$36</f>
        <v>#DIV/0!</v>
      </c>
    </row>
    <row r="81" spans="1:8" ht="15.75" x14ac:dyDescent="0.25">
      <c r="A81" s="81" t="s">
        <v>683</v>
      </c>
      <c r="B81" s="53" t="e">
        <f>B77+B79+B80</f>
        <v>#DIV/0!</v>
      </c>
      <c r="C81" s="27"/>
      <c r="F81" s="27"/>
      <c r="G81" s="54">
        <f>G77+G79+G80</f>
        <v>0</v>
      </c>
      <c r="H81" s="62" t="e">
        <f>G81/$G$36</f>
        <v>#DIV/0!</v>
      </c>
    </row>
    <row r="82" spans="1:8" x14ac:dyDescent="0.2">
      <c r="B82" s="27"/>
      <c r="C82" s="27"/>
      <c r="F82" s="27"/>
      <c r="G82" s="27"/>
      <c r="H82" s="27"/>
    </row>
    <row r="83" spans="1:8" ht="15.75" x14ac:dyDescent="0.25">
      <c r="A83" s="81" t="s">
        <v>684</v>
      </c>
      <c r="B83" s="27"/>
      <c r="C83" s="27"/>
      <c r="F83" s="27"/>
      <c r="G83" s="55">
        <f>G36-G81</f>
        <v>0</v>
      </c>
      <c r="H83" s="27"/>
    </row>
    <row r="84" spans="1:8" x14ac:dyDescent="0.2">
      <c r="B84" s="27"/>
      <c r="C84" s="27"/>
      <c r="F84" s="27"/>
      <c r="G84" s="27"/>
      <c r="H84" s="27"/>
    </row>
    <row r="85" spans="1:8" x14ac:dyDescent="0.2">
      <c r="A85" s="25" t="s">
        <v>759</v>
      </c>
      <c r="B85" s="27"/>
      <c r="C85" s="27"/>
      <c r="F85" s="27"/>
      <c r="G85" s="27"/>
      <c r="H85" s="27"/>
    </row>
    <row r="86" spans="1:8" x14ac:dyDescent="0.2">
      <c r="A86" s="25" t="s">
        <v>768</v>
      </c>
      <c r="B86" s="24">
        <f xml:space="preserve">    'Assumptions &amp; Input data'!B90</f>
        <v>0</v>
      </c>
      <c r="C86" s="27" t="str">
        <f>'Assumptions &amp; Input data'!C90</f>
        <v>months</v>
      </c>
      <c r="D86" s="56" t="s">
        <v>802</v>
      </c>
      <c r="E86" s="57">
        <f>'Assumptions &amp; Input data'!B91</f>
        <v>0</v>
      </c>
      <c r="F86" s="27"/>
      <c r="G86" s="27"/>
      <c r="H86" s="27"/>
    </row>
    <row r="87" spans="1:8" x14ac:dyDescent="0.2">
      <c r="A87" s="25" t="s">
        <v>746</v>
      </c>
      <c r="B87" s="27"/>
      <c r="C87" s="27"/>
      <c r="F87" s="27"/>
      <c r="G87" s="58">
        <f>'Assumptions &amp; Input data'!B92</f>
        <v>0</v>
      </c>
      <c r="H87" s="27"/>
    </row>
    <row r="88" spans="1:8" x14ac:dyDescent="0.2">
      <c r="A88" s="25" t="s">
        <v>742</v>
      </c>
      <c r="B88" s="27"/>
      <c r="C88" s="27"/>
      <c r="F88" s="27"/>
      <c r="G88" s="59" t="e">
        <f>G83/$G$87</f>
        <v>#DIV/0!</v>
      </c>
      <c r="H88" s="27"/>
    </row>
    <row r="89" spans="1:8" x14ac:dyDescent="0.2">
      <c r="B89" s="27"/>
      <c r="C89" s="27"/>
      <c r="F89" s="27"/>
      <c r="G89" s="27"/>
      <c r="H89" s="27"/>
    </row>
    <row r="90" spans="1:8" x14ac:dyDescent="0.2">
      <c r="A90" s="25" t="s">
        <v>769</v>
      </c>
      <c r="B90" s="24">
        <f>'Assumptions &amp; Input data'!B94</f>
        <v>0</v>
      </c>
      <c r="C90" s="27" t="str">
        <f>'Assumptions &amp; Input data'!C94</f>
        <v>months</v>
      </c>
      <c r="D90" s="56" t="s">
        <v>802</v>
      </c>
      <c r="E90" s="57">
        <f>'Assumptions &amp; Input data'!B95</f>
        <v>0</v>
      </c>
      <c r="F90" s="27"/>
      <c r="G90" s="27"/>
      <c r="H90" s="27"/>
    </row>
    <row r="91" spans="1:8" x14ac:dyDescent="0.2">
      <c r="A91" s="25" t="s">
        <v>745</v>
      </c>
      <c r="B91" s="27"/>
      <c r="C91" s="27"/>
      <c r="F91" s="27"/>
      <c r="G91" s="58">
        <f>'Assumptions &amp; Input data'!B96</f>
        <v>0</v>
      </c>
      <c r="H91" s="27"/>
    </row>
    <row r="92" spans="1:8" x14ac:dyDescent="0.2">
      <c r="A92" s="25" t="s">
        <v>743</v>
      </c>
      <c r="B92" s="27"/>
      <c r="C92" s="27"/>
      <c r="F92" s="27"/>
      <c r="G92" s="59" t="e">
        <f>G83/($G$87+$G$91)</f>
        <v>#DIV/0!</v>
      </c>
      <c r="H92" s="27"/>
    </row>
    <row r="93" spans="1:8" x14ac:dyDescent="0.2">
      <c r="B93" s="27"/>
      <c r="C93" s="27"/>
      <c r="F93" s="27"/>
      <c r="G93" s="27"/>
      <c r="H93" s="27"/>
    </row>
    <row r="94" spans="1:8" x14ac:dyDescent="0.2">
      <c r="A94" s="424" t="s">
        <v>1126</v>
      </c>
      <c r="B94" s="24">
        <f>'Assumptions &amp; Input data'!B98</f>
        <v>0</v>
      </c>
      <c r="C94" s="27" t="str">
        <f>'Assumptions &amp; Input data'!C98</f>
        <v>months</v>
      </c>
      <c r="D94" s="56" t="s">
        <v>802</v>
      </c>
      <c r="E94" s="57">
        <f>'Assumptions &amp; Input data'!B99</f>
        <v>0</v>
      </c>
      <c r="F94" s="27"/>
      <c r="G94" s="27"/>
      <c r="H94" s="27"/>
    </row>
    <row r="95" spans="1:8" x14ac:dyDescent="0.2">
      <c r="A95" s="424" t="s">
        <v>1123</v>
      </c>
      <c r="B95" s="27"/>
      <c r="C95" s="27"/>
      <c r="F95" s="27"/>
      <c r="G95" s="58">
        <f>'Assumptions &amp; Input data'!B100</f>
        <v>0</v>
      </c>
      <c r="H95" s="27"/>
    </row>
    <row r="96" spans="1:8" x14ac:dyDescent="0.2">
      <c r="A96" s="424" t="s">
        <v>1124</v>
      </c>
      <c r="B96" s="27"/>
      <c r="C96" s="27"/>
      <c r="F96" s="27"/>
      <c r="G96" s="59" t="e">
        <f>G87/($G$87+$G$91)</f>
        <v>#DIV/0!</v>
      </c>
      <c r="H96" s="27"/>
    </row>
    <row r="97" spans="1:8" x14ac:dyDescent="0.2">
      <c r="H97" s="27"/>
    </row>
    <row r="98" spans="1:8" x14ac:dyDescent="0.2">
      <c r="A98" s="25" t="s">
        <v>744</v>
      </c>
      <c r="B98" s="27"/>
      <c r="C98" s="27"/>
      <c r="F98" s="27"/>
      <c r="G98" s="60">
        <f>G83-G87-G91-G95</f>
        <v>0</v>
      </c>
      <c r="H98" s="27"/>
    </row>
    <row r="99" spans="1:8" x14ac:dyDescent="0.2">
      <c r="H99" s="27"/>
    </row>
    <row r="100" spans="1:8" x14ac:dyDescent="0.2">
      <c r="H100" s="27"/>
    </row>
    <row r="101" spans="1:8" x14ac:dyDescent="0.2">
      <c r="H101" s="27"/>
    </row>
    <row r="102" spans="1:8" x14ac:dyDescent="0.2">
      <c r="H102" s="27"/>
    </row>
    <row r="103" spans="1:8" x14ac:dyDescent="0.2">
      <c r="H103" s="27"/>
    </row>
    <row r="104" spans="1:8" x14ac:dyDescent="0.2">
      <c r="H104" s="27"/>
    </row>
    <row r="105" spans="1:8" x14ac:dyDescent="0.2">
      <c r="H105" s="27"/>
    </row>
    <row r="106" spans="1:8" x14ac:dyDescent="0.2">
      <c r="H106" s="27"/>
    </row>
    <row r="107" spans="1:8" x14ac:dyDescent="0.2">
      <c r="H107" s="27"/>
    </row>
    <row r="108" spans="1:8" x14ac:dyDescent="0.2">
      <c r="H108" s="27"/>
    </row>
    <row r="109" spans="1:8" x14ac:dyDescent="0.2">
      <c r="H109" s="27"/>
    </row>
    <row r="110" spans="1:8" x14ac:dyDescent="0.2">
      <c r="H110" s="27"/>
    </row>
    <row r="111" spans="1:8" x14ac:dyDescent="0.2">
      <c r="H111" s="27"/>
    </row>
    <row r="112" spans="1:8" x14ac:dyDescent="0.2">
      <c r="H112" s="27"/>
    </row>
    <row r="113" spans="8:8" x14ac:dyDescent="0.2">
      <c r="H113" s="27"/>
    </row>
    <row r="114" spans="8:8" x14ac:dyDescent="0.2">
      <c r="H114" s="27"/>
    </row>
    <row r="115" spans="8:8" x14ac:dyDescent="0.2">
      <c r="H115" s="27"/>
    </row>
    <row r="116" spans="8:8" x14ac:dyDescent="0.2">
      <c r="H116" s="27"/>
    </row>
    <row r="117" spans="8:8" x14ac:dyDescent="0.2">
      <c r="H117" s="27"/>
    </row>
    <row r="118" spans="8:8" x14ac:dyDescent="0.2">
      <c r="H118" s="27"/>
    </row>
    <row r="119" spans="8:8" x14ac:dyDescent="0.2">
      <c r="H119" s="27"/>
    </row>
    <row r="120" spans="8:8" x14ac:dyDescent="0.2">
      <c r="H120" s="27"/>
    </row>
    <row r="121" spans="8:8" x14ac:dyDescent="0.2">
      <c r="H121" s="27"/>
    </row>
    <row r="122" spans="8:8" x14ac:dyDescent="0.2">
      <c r="H122" s="27"/>
    </row>
    <row r="123" spans="8:8" x14ac:dyDescent="0.2">
      <c r="H123" s="27"/>
    </row>
    <row r="124" spans="8:8" x14ac:dyDescent="0.2">
      <c r="H124" s="27"/>
    </row>
    <row r="125" spans="8:8" x14ac:dyDescent="0.2">
      <c r="H125" s="27"/>
    </row>
    <row r="126" spans="8:8" x14ac:dyDescent="0.2">
      <c r="H126" s="27"/>
    </row>
    <row r="127" spans="8:8" x14ac:dyDescent="0.2">
      <c r="H127" s="27"/>
    </row>
    <row r="128" spans="8:8" x14ac:dyDescent="0.2">
      <c r="H128" s="27"/>
    </row>
    <row r="129" spans="8:8" x14ac:dyDescent="0.2">
      <c r="H129" s="27"/>
    </row>
    <row r="130" spans="8:8" x14ac:dyDescent="0.2">
      <c r="H130" s="27"/>
    </row>
    <row r="131" spans="8:8" x14ac:dyDescent="0.2">
      <c r="H131" s="27"/>
    </row>
    <row r="132" spans="8:8" x14ac:dyDescent="0.2">
      <c r="H132" s="27"/>
    </row>
    <row r="133" spans="8:8" x14ac:dyDescent="0.2">
      <c r="H133" s="27"/>
    </row>
    <row r="134" spans="8:8" x14ac:dyDescent="0.2">
      <c r="H134" s="27"/>
    </row>
    <row r="135" spans="8:8" x14ac:dyDescent="0.2">
      <c r="H135" s="27"/>
    </row>
    <row r="136" spans="8:8" x14ac:dyDescent="0.2">
      <c r="H136" s="27"/>
    </row>
    <row r="137" spans="8:8" x14ac:dyDescent="0.2">
      <c r="H137" s="27"/>
    </row>
    <row r="138" spans="8:8" x14ac:dyDescent="0.2">
      <c r="H138" s="27"/>
    </row>
    <row r="139" spans="8:8" x14ac:dyDescent="0.2">
      <c r="H139" s="27"/>
    </row>
    <row r="140" spans="8:8" x14ac:dyDescent="0.2">
      <c r="H140" s="27"/>
    </row>
    <row r="141" spans="8:8" x14ac:dyDescent="0.2">
      <c r="H141" s="27"/>
    </row>
    <row r="142" spans="8:8" x14ac:dyDescent="0.2">
      <c r="H142" s="27"/>
    </row>
    <row r="143" spans="8:8" x14ac:dyDescent="0.2">
      <c r="H143" s="27"/>
    </row>
    <row r="144" spans="8:8" x14ac:dyDescent="0.2">
      <c r="H144" s="27"/>
    </row>
    <row r="145" spans="8:8" x14ac:dyDescent="0.2">
      <c r="H145" s="27"/>
    </row>
    <row r="146" spans="8:8" x14ac:dyDescent="0.2">
      <c r="H146" s="27"/>
    </row>
    <row r="147" spans="8:8" x14ac:dyDescent="0.2">
      <c r="H147" s="27"/>
    </row>
    <row r="148" spans="8:8" x14ac:dyDescent="0.2">
      <c r="H148" s="27"/>
    </row>
    <row r="149" spans="8:8" x14ac:dyDescent="0.2">
      <c r="H149" s="27"/>
    </row>
    <row r="150" spans="8:8" x14ac:dyDescent="0.2">
      <c r="H150" s="27"/>
    </row>
    <row r="151" spans="8:8" x14ac:dyDescent="0.2">
      <c r="H151" s="27"/>
    </row>
    <row r="152" spans="8:8" x14ac:dyDescent="0.2">
      <c r="H152" s="27"/>
    </row>
    <row r="153" spans="8:8" x14ac:dyDescent="0.2">
      <c r="H153" s="27"/>
    </row>
    <row r="154" spans="8:8" x14ac:dyDescent="0.2">
      <c r="H154" s="27"/>
    </row>
    <row r="155" spans="8:8" x14ac:dyDescent="0.2">
      <c r="H155" s="27"/>
    </row>
    <row r="156" spans="8:8" x14ac:dyDescent="0.2">
      <c r="H156" s="27"/>
    </row>
    <row r="157" spans="8:8" x14ac:dyDescent="0.2">
      <c r="H157" s="27"/>
    </row>
    <row r="158" spans="8:8" x14ac:dyDescent="0.2">
      <c r="H158" s="27"/>
    </row>
    <row r="159" spans="8:8" x14ac:dyDescent="0.2">
      <c r="H159" s="27"/>
    </row>
    <row r="160" spans="8:8" x14ac:dyDescent="0.2">
      <c r="H160" s="27"/>
    </row>
    <row r="161" spans="8:8" x14ac:dyDescent="0.2">
      <c r="H161" s="27"/>
    </row>
    <row r="162" spans="8:8" x14ac:dyDescent="0.2">
      <c r="H162" s="27"/>
    </row>
    <row r="163" spans="8:8" x14ac:dyDescent="0.2">
      <c r="H163" s="27"/>
    </row>
    <row r="164" spans="8:8" x14ac:dyDescent="0.2">
      <c r="H164" s="27"/>
    </row>
    <row r="165" spans="8:8" x14ac:dyDescent="0.2">
      <c r="H165" s="27"/>
    </row>
    <row r="166" spans="8:8" x14ac:dyDescent="0.2">
      <c r="H166" s="27"/>
    </row>
    <row r="167" spans="8:8" x14ac:dyDescent="0.2">
      <c r="H167" s="27"/>
    </row>
    <row r="168" spans="8:8" x14ac:dyDescent="0.2">
      <c r="H168" s="27"/>
    </row>
    <row r="169" spans="8:8" x14ac:dyDescent="0.2">
      <c r="H169" s="27"/>
    </row>
    <row r="170" spans="8:8" x14ac:dyDescent="0.2">
      <c r="H170" s="27"/>
    </row>
    <row r="171" spans="8:8" x14ac:dyDescent="0.2">
      <c r="H171" s="27"/>
    </row>
    <row r="172" spans="8:8" x14ac:dyDescent="0.2">
      <c r="H172" s="27"/>
    </row>
    <row r="173" spans="8:8" x14ac:dyDescent="0.2">
      <c r="H173" s="27"/>
    </row>
    <row r="174" spans="8:8" x14ac:dyDescent="0.2">
      <c r="H174" s="27"/>
    </row>
    <row r="175" spans="8:8" x14ac:dyDescent="0.2">
      <c r="H175" s="27"/>
    </row>
    <row r="176" spans="8:8" x14ac:dyDescent="0.2">
      <c r="H176" s="27"/>
    </row>
    <row r="177" spans="8:8" x14ac:dyDescent="0.2">
      <c r="H177" s="27"/>
    </row>
    <row r="178" spans="8:8" x14ac:dyDescent="0.2">
      <c r="H178" s="27"/>
    </row>
    <row r="179" spans="8:8" x14ac:dyDescent="0.2">
      <c r="H179" s="27"/>
    </row>
    <row r="180" spans="8:8" x14ac:dyDescent="0.2">
      <c r="H180" s="27"/>
    </row>
    <row r="181" spans="8:8" x14ac:dyDescent="0.2">
      <c r="H181" s="27"/>
    </row>
    <row r="182" spans="8:8" x14ac:dyDescent="0.2">
      <c r="H182" s="27"/>
    </row>
    <row r="183" spans="8:8" x14ac:dyDescent="0.2">
      <c r="H183" s="27"/>
    </row>
    <row r="184" spans="8:8" x14ac:dyDescent="0.2">
      <c r="H184" s="27"/>
    </row>
    <row r="185" spans="8:8" x14ac:dyDescent="0.2">
      <c r="H185" s="27"/>
    </row>
    <row r="186" spans="8:8" x14ac:dyDescent="0.2">
      <c r="H186" s="27"/>
    </row>
    <row r="187" spans="8:8" x14ac:dyDescent="0.2">
      <c r="H187" s="27"/>
    </row>
    <row r="188" spans="8:8" x14ac:dyDescent="0.2">
      <c r="H188" s="27"/>
    </row>
    <row r="189" spans="8:8" x14ac:dyDescent="0.2">
      <c r="H189" s="27"/>
    </row>
    <row r="190" spans="8:8" x14ac:dyDescent="0.2">
      <c r="H190" s="27"/>
    </row>
    <row r="191" spans="8:8" x14ac:dyDescent="0.2">
      <c r="H191" s="27"/>
    </row>
    <row r="192" spans="8:8" x14ac:dyDescent="0.2">
      <c r="H192" s="27"/>
    </row>
    <row r="193" spans="8:8" x14ac:dyDescent="0.2">
      <c r="H193" s="27"/>
    </row>
    <row r="194" spans="8:8" x14ac:dyDescent="0.2">
      <c r="H194" s="27"/>
    </row>
    <row r="195" spans="8:8" x14ac:dyDescent="0.2">
      <c r="H195" s="27"/>
    </row>
    <row r="196" spans="8:8" x14ac:dyDescent="0.2">
      <c r="H196" s="27"/>
    </row>
    <row r="197" spans="8:8" x14ac:dyDescent="0.2">
      <c r="H197" s="27"/>
    </row>
    <row r="198" spans="8:8" x14ac:dyDescent="0.2">
      <c r="H198" s="27"/>
    </row>
    <row r="199" spans="8:8" x14ac:dyDescent="0.2">
      <c r="H199" s="27"/>
    </row>
    <row r="200" spans="8:8" x14ac:dyDescent="0.2">
      <c r="H200" s="27"/>
    </row>
    <row r="201" spans="8:8" x14ac:dyDescent="0.2">
      <c r="H201" s="27"/>
    </row>
    <row r="202" spans="8:8" x14ac:dyDescent="0.2">
      <c r="H202" s="27"/>
    </row>
    <row r="203" spans="8:8" x14ac:dyDescent="0.2">
      <c r="H203" s="27"/>
    </row>
    <row r="204" spans="8:8" x14ac:dyDescent="0.2">
      <c r="H204" s="27"/>
    </row>
    <row r="205" spans="8:8" x14ac:dyDescent="0.2">
      <c r="H205" s="27"/>
    </row>
    <row r="206" spans="8:8" x14ac:dyDescent="0.2">
      <c r="H206" s="27"/>
    </row>
    <row r="207" spans="8:8" x14ac:dyDescent="0.2">
      <c r="H207" s="27"/>
    </row>
    <row r="208" spans="8:8" x14ac:dyDescent="0.2">
      <c r="H208" s="27"/>
    </row>
    <row r="209" spans="8:8" x14ac:dyDescent="0.2">
      <c r="H209" s="27"/>
    </row>
    <row r="210" spans="8:8" x14ac:dyDescent="0.2">
      <c r="H210" s="27"/>
    </row>
    <row r="211" spans="8:8" x14ac:dyDescent="0.2">
      <c r="H211" s="27"/>
    </row>
    <row r="212" spans="8:8" x14ac:dyDescent="0.2">
      <c r="H212" s="27"/>
    </row>
    <row r="213" spans="8:8" x14ac:dyDescent="0.2">
      <c r="H213" s="27"/>
    </row>
    <row r="214" spans="8:8" x14ac:dyDescent="0.2">
      <c r="H214" s="27"/>
    </row>
    <row r="215" spans="8:8" x14ac:dyDescent="0.2">
      <c r="H215" s="27"/>
    </row>
    <row r="216" spans="8:8" x14ac:dyDescent="0.2">
      <c r="H216" s="27"/>
    </row>
    <row r="217" spans="8:8" x14ac:dyDescent="0.2">
      <c r="H217" s="27"/>
    </row>
    <row r="218" spans="8:8" x14ac:dyDescent="0.2">
      <c r="H218" s="27"/>
    </row>
    <row r="219" spans="8:8" x14ac:dyDescent="0.2">
      <c r="H219" s="27"/>
    </row>
    <row r="220" spans="8:8" x14ac:dyDescent="0.2">
      <c r="H220" s="27"/>
    </row>
    <row r="221" spans="8:8" x14ac:dyDescent="0.2">
      <c r="H221" s="27"/>
    </row>
    <row r="222" spans="8:8" x14ac:dyDescent="0.2">
      <c r="H222" s="27"/>
    </row>
    <row r="223" spans="8:8" x14ac:dyDescent="0.2">
      <c r="H223" s="27"/>
    </row>
    <row r="224" spans="8:8" x14ac:dyDescent="0.2">
      <c r="H224" s="27"/>
    </row>
    <row r="225" spans="8:8" x14ac:dyDescent="0.2">
      <c r="H225" s="27"/>
    </row>
    <row r="226" spans="8:8" x14ac:dyDescent="0.2">
      <c r="H226" s="27"/>
    </row>
    <row r="227" spans="8:8" x14ac:dyDescent="0.2">
      <c r="H227" s="27"/>
    </row>
    <row r="228" spans="8:8" x14ac:dyDescent="0.2">
      <c r="H228" s="27"/>
    </row>
    <row r="229" spans="8:8" x14ac:dyDescent="0.2">
      <c r="H229" s="27"/>
    </row>
    <row r="230" spans="8:8" x14ac:dyDescent="0.2">
      <c r="H230" s="27"/>
    </row>
    <row r="231" spans="8:8" x14ac:dyDescent="0.2">
      <c r="H231" s="27"/>
    </row>
    <row r="232" spans="8:8" x14ac:dyDescent="0.2">
      <c r="H232" s="27"/>
    </row>
    <row r="233" spans="8:8" x14ac:dyDescent="0.2">
      <c r="H233" s="27"/>
    </row>
    <row r="234" spans="8:8" x14ac:dyDescent="0.2">
      <c r="H234" s="27"/>
    </row>
    <row r="235" spans="8:8" x14ac:dyDescent="0.2">
      <c r="H235" s="27"/>
    </row>
    <row r="236" spans="8:8" x14ac:dyDescent="0.2">
      <c r="H236" s="27"/>
    </row>
    <row r="237" spans="8:8" x14ac:dyDescent="0.2">
      <c r="H237" s="27"/>
    </row>
    <row r="238" spans="8:8" x14ac:dyDescent="0.2">
      <c r="H238" s="27"/>
    </row>
    <row r="239" spans="8:8" x14ac:dyDescent="0.2">
      <c r="H239" s="27"/>
    </row>
    <row r="240" spans="8:8" x14ac:dyDescent="0.2">
      <c r="H240" s="27"/>
    </row>
    <row r="241" spans="8:8" x14ac:dyDescent="0.2">
      <c r="H241" s="27"/>
    </row>
    <row r="242" spans="8:8" x14ac:dyDescent="0.2">
      <c r="H242" s="27"/>
    </row>
    <row r="243" spans="8:8" x14ac:dyDescent="0.2">
      <c r="H243" s="27"/>
    </row>
    <row r="244" spans="8:8" x14ac:dyDescent="0.2">
      <c r="H244" s="27"/>
    </row>
    <row r="245" spans="8:8" x14ac:dyDescent="0.2">
      <c r="H245" s="27"/>
    </row>
    <row r="246" spans="8:8" x14ac:dyDescent="0.2">
      <c r="H246" s="27"/>
    </row>
    <row r="247" spans="8:8" x14ac:dyDescent="0.2">
      <c r="H247" s="27"/>
    </row>
    <row r="248" spans="8:8" x14ac:dyDescent="0.2">
      <c r="H248" s="27"/>
    </row>
    <row r="249" spans="8:8" x14ac:dyDescent="0.2">
      <c r="H249" s="27"/>
    </row>
    <row r="250" spans="8:8" x14ac:dyDescent="0.2">
      <c r="H250" s="27"/>
    </row>
    <row r="251" spans="8:8" x14ac:dyDescent="0.2">
      <c r="H251" s="27"/>
    </row>
    <row r="252" spans="8:8" x14ac:dyDescent="0.2">
      <c r="H252" s="27"/>
    </row>
    <row r="253" spans="8:8" x14ac:dyDescent="0.2">
      <c r="H253" s="27"/>
    </row>
    <row r="254" spans="8:8" x14ac:dyDescent="0.2">
      <c r="H254" s="27"/>
    </row>
    <row r="255" spans="8:8" x14ac:dyDescent="0.2">
      <c r="H255" s="27"/>
    </row>
    <row r="256" spans="8:8" x14ac:dyDescent="0.2">
      <c r="H256" s="27"/>
    </row>
    <row r="257" spans="8:8" x14ac:dyDescent="0.2">
      <c r="H257" s="27"/>
    </row>
    <row r="258" spans="8:8" x14ac:dyDescent="0.2">
      <c r="H258" s="27"/>
    </row>
    <row r="259" spans="8:8" x14ac:dyDescent="0.2">
      <c r="H259" s="27"/>
    </row>
    <row r="260" spans="8:8" x14ac:dyDescent="0.2">
      <c r="H260" s="27"/>
    </row>
    <row r="261" spans="8:8" x14ac:dyDescent="0.2">
      <c r="H261" s="27"/>
    </row>
    <row r="262" spans="8:8" x14ac:dyDescent="0.2">
      <c r="H262" s="27"/>
    </row>
    <row r="263" spans="8:8" x14ac:dyDescent="0.2">
      <c r="H263" s="27"/>
    </row>
    <row r="264" spans="8:8" x14ac:dyDescent="0.2">
      <c r="H264" s="27"/>
    </row>
    <row r="265" spans="8:8" x14ac:dyDescent="0.2">
      <c r="H265" s="27"/>
    </row>
    <row r="266" spans="8:8" x14ac:dyDescent="0.2">
      <c r="H266" s="27"/>
    </row>
    <row r="267" spans="8:8" x14ac:dyDescent="0.2">
      <c r="H267" s="27"/>
    </row>
    <row r="268" spans="8:8" x14ac:dyDescent="0.2">
      <c r="H268" s="27"/>
    </row>
    <row r="269" spans="8:8" x14ac:dyDescent="0.2">
      <c r="H269" s="27"/>
    </row>
    <row r="270" spans="8:8" x14ac:dyDescent="0.2">
      <c r="H270" s="27"/>
    </row>
    <row r="271" spans="8:8" x14ac:dyDescent="0.2">
      <c r="H271" s="27"/>
    </row>
    <row r="272" spans="8:8" x14ac:dyDescent="0.2">
      <c r="H272" s="27"/>
    </row>
    <row r="273" spans="8:8" x14ac:dyDescent="0.2">
      <c r="H273" s="27"/>
    </row>
    <row r="274" spans="8:8" x14ac:dyDescent="0.2">
      <c r="H274" s="27"/>
    </row>
    <row r="275" spans="8:8" x14ac:dyDescent="0.2">
      <c r="H275" s="27"/>
    </row>
    <row r="276" spans="8:8" x14ac:dyDescent="0.2">
      <c r="H276" s="27"/>
    </row>
    <row r="277" spans="8:8" x14ac:dyDescent="0.2">
      <c r="H277" s="27"/>
    </row>
    <row r="278" spans="8:8" x14ac:dyDescent="0.2">
      <c r="H278" s="27"/>
    </row>
    <row r="279" spans="8:8" x14ac:dyDescent="0.2">
      <c r="H279" s="27"/>
    </row>
    <row r="280" spans="8:8" x14ac:dyDescent="0.2">
      <c r="H280" s="27"/>
    </row>
    <row r="281" spans="8:8" x14ac:dyDescent="0.2">
      <c r="H281" s="27"/>
    </row>
    <row r="282" spans="8:8" x14ac:dyDescent="0.2">
      <c r="H282" s="27"/>
    </row>
    <row r="283" spans="8:8" x14ac:dyDescent="0.2">
      <c r="H283" s="27"/>
    </row>
    <row r="284" spans="8:8" x14ac:dyDescent="0.2">
      <c r="H284" s="27"/>
    </row>
    <row r="285" spans="8:8" x14ac:dyDescent="0.2">
      <c r="H285" s="27"/>
    </row>
    <row r="286" spans="8:8" x14ac:dyDescent="0.2">
      <c r="H286" s="27"/>
    </row>
    <row r="287" spans="8:8" x14ac:dyDescent="0.2">
      <c r="H287" s="27"/>
    </row>
    <row r="288" spans="8:8" x14ac:dyDescent="0.2">
      <c r="H288" s="27"/>
    </row>
    <row r="289" spans="8:8" x14ac:dyDescent="0.2">
      <c r="H289" s="27"/>
    </row>
    <row r="290" spans="8:8" x14ac:dyDescent="0.2">
      <c r="H290" s="27"/>
    </row>
    <row r="291" spans="8:8" x14ac:dyDescent="0.2">
      <c r="H291" s="27"/>
    </row>
    <row r="292" spans="8:8" x14ac:dyDescent="0.2">
      <c r="H292" s="27"/>
    </row>
    <row r="293" spans="8:8" x14ac:dyDescent="0.2">
      <c r="H293" s="27"/>
    </row>
    <row r="294" spans="8:8" x14ac:dyDescent="0.2">
      <c r="H294" s="27"/>
    </row>
    <row r="295" spans="8:8" x14ac:dyDescent="0.2">
      <c r="H295" s="27"/>
    </row>
    <row r="296" spans="8:8" x14ac:dyDescent="0.2">
      <c r="H296" s="27"/>
    </row>
    <row r="297" spans="8:8" x14ac:dyDescent="0.2">
      <c r="H297" s="27"/>
    </row>
    <row r="298" spans="8:8" x14ac:dyDescent="0.2">
      <c r="H298" s="27"/>
    </row>
    <row r="299" spans="8:8" x14ac:dyDescent="0.2">
      <c r="H299" s="27"/>
    </row>
    <row r="300" spans="8:8" x14ac:dyDescent="0.2">
      <c r="H300" s="27"/>
    </row>
    <row r="301" spans="8:8" x14ac:dyDescent="0.2">
      <c r="H301" s="27"/>
    </row>
    <row r="302" spans="8:8" x14ac:dyDescent="0.2">
      <c r="H302" s="27"/>
    </row>
    <row r="303" spans="8:8" x14ac:dyDescent="0.2">
      <c r="H303" s="27"/>
    </row>
    <row r="304" spans="8:8" x14ac:dyDescent="0.2">
      <c r="H304" s="27"/>
    </row>
    <row r="305" spans="8:8" x14ac:dyDescent="0.2">
      <c r="H305" s="27"/>
    </row>
    <row r="306" spans="8:8" x14ac:dyDescent="0.2">
      <c r="H306" s="27"/>
    </row>
    <row r="307" spans="8:8" x14ac:dyDescent="0.2">
      <c r="H307" s="27"/>
    </row>
    <row r="308" spans="8:8" x14ac:dyDescent="0.2">
      <c r="H308" s="27"/>
    </row>
    <row r="309" spans="8:8" x14ac:dyDescent="0.2">
      <c r="H309" s="27"/>
    </row>
    <row r="310" spans="8:8" x14ac:dyDescent="0.2">
      <c r="H310" s="27"/>
    </row>
    <row r="311" spans="8:8" x14ac:dyDescent="0.2">
      <c r="H311" s="27"/>
    </row>
    <row r="312" spans="8:8" x14ac:dyDescent="0.2">
      <c r="H312" s="27"/>
    </row>
    <row r="313" spans="8:8" x14ac:dyDescent="0.2">
      <c r="H313" s="27"/>
    </row>
    <row r="314" spans="8:8" x14ac:dyDescent="0.2">
      <c r="H314" s="27"/>
    </row>
    <row r="315" spans="8:8" x14ac:dyDescent="0.2">
      <c r="H315" s="27"/>
    </row>
    <row r="316" spans="8:8" x14ac:dyDescent="0.2">
      <c r="H316" s="27"/>
    </row>
    <row r="317" spans="8:8" x14ac:dyDescent="0.2">
      <c r="H317" s="27"/>
    </row>
    <row r="318" spans="8:8" x14ac:dyDescent="0.2">
      <c r="H318" s="27"/>
    </row>
    <row r="319" spans="8:8" x14ac:dyDescent="0.2">
      <c r="H319" s="27"/>
    </row>
    <row r="320" spans="8:8" x14ac:dyDescent="0.2">
      <c r="H320" s="27"/>
    </row>
    <row r="321" spans="8:8" x14ac:dyDescent="0.2">
      <c r="H321" s="27"/>
    </row>
    <row r="322" spans="8:8" x14ac:dyDescent="0.2">
      <c r="H322" s="27"/>
    </row>
    <row r="323" spans="8:8" x14ac:dyDescent="0.2">
      <c r="H323" s="27"/>
    </row>
    <row r="324" spans="8:8" x14ac:dyDescent="0.2">
      <c r="H324" s="27"/>
    </row>
    <row r="325" spans="8:8" x14ac:dyDescent="0.2">
      <c r="H325" s="27"/>
    </row>
    <row r="326" spans="8:8" x14ac:dyDescent="0.2">
      <c r="H326" s="27"/>
    </row>
    <row r="327" spans="8:8" x14ac:dyDescent="0.2">
      <c r="H327" s="27"/>
    </row>
    <row r="328" spans="8:8" x14ac:dyDescent="0.2">
      <c r="H328" s="27"/>
    </row>
    <row r="329" spans="8:8" x14ac:dyDescent="0.2">
      <c r="H329" s="27"/>
    </row>
    <row r="330" spans="8:8" x14ac:dyDescent="0.2">
      <c r="H330" s="27"/>
    </row>
    <row r="331" spans="8:8" x14ac:dyDescent="0.2">
      <c r="H331" s="27"/>
    </row>
    <row r="332" spans="8:8" x14ac:dyDescent="0.2">
      <c r="H332" s="27"/>
    </row>
    <row r="333" spans="8:8" x14ac:dyDescent="0.2">
      <c r="H333" s="27"/>
    </row>
    <row r="334" spans="8:8" x14ac:dyDescent="0.2">
      <c r="H334" s="27"/>
    </row>
    <row r="335" spans="8:8" x14ac:dyDescent="0.2">
      <c r="H335" s="27"/>
    </row>
    <row r="336" spans="8:8" x14ac:dyDescent="0.2">
      <c r="H336" s="27"/>
    </row>
    <row r="337" spans="8:8" x14ac:dyDescent="0.2">
      <c r="H337" s="27"/>
    </row>
    <row r="338" spans="8:8" x14ac:dyDescent="0.2">
      <c r="H338" s="27"/>
    </row>
    <row r="339" spans="8:8" x14ac:dyDescent="0.2">
      <c r="H339" s="27"/>
    </row>
    <row r="340" spans="8:8" x14ac:dyDescent="0.2">
      <c r="H340" s="27"/>
    </row>
    <row r="341" spans="8:8" x14ac:dyDescent="0.2">
      <c r="H341" s="27"/>
    </row>
    <row r="342" spans="8:8" x14ac:dyDescent="0.2">
      <c r="H342" s="27"/>
    </row>
    <row r="343" spans="8:8" x14ac:dyDescent="0.2">
      <c r="H343" s="27"/>
    </row>
    <row r="344" spans="8:8" x14ac:dyDescent="0.2">
      <c r="H344" s="27"/>
    </row>
    <row r="345" spans="8:8" x14ac:dyDescent="0.2">
      <c r="H345" s="27"/>
    </row>
    <row r="346" spans="8:8" x14ac:dyDescent="0.2">
      <c r="H346" s="27"/>
    </row>
    <row r="347" spans="8:8" x14ac:dyDescent="0.2">
      <c r="H347" s="27"/>
    </row>
    <row r="348" spans="8:8" x14ac:dyDescent="0.2">
      <c r="H348" s="27"/>
    </row>
    <row r="349" spans="8:8" x14ac:dyDescent="0.2">
      <c r="H349" s="27"/>
    </row>
    <row r="350" spans="8:8" x14ac:dyDescent="0.2">
      <c r="H350" s="27"/>
    </row>
    <row r="351" spans="8:8" x14ac:dyDescent="0.2">
      <c r="H351" s="27"/>
    </row>
    <row r="352" spans="8:8" x14ac:dyDescent="0.2">
      <c r="H352" s="27"/>
    </row>
    <row r="353" spans="8:8" x14ac:dyDescent="0.2">
      <c r="H353" s="27"/>
    </row>
    <row r="354" spans="8:8" x14ac:dyDescent="0.2">
      <c r="H354" s="27"/>
    </row>
    <row r="355" spans="8:8" x14ac:dyDescent="0.2">
      <c r="H355" s="27"/>
    </row>
    <row r="356" spans="8:8" x14ac:dyDescent="0.2">
      <c r="H356" s="27"/>
    </row>
    <row r="357" spans="8:8" x14ac:dyDescent="0.2">
      <c r="H357" s="27"/>
    </row>
    <row r="358" spans="8:8" x14ac:dyDescent="0.2">
      <c r="H358" s="27"/>
    </row>
    <row r="359" spans="8:8" x14ac:dyDescent="0.2">
      <c r="H359" s="27"/>
    </row>
    <row r="360" spans="8:8" x14ac:dyDescent="0.2">
      <c r="H360" s="27"/>
    </row>
    <row r="361" spans="8:8" x14ac:dyDescent="0.2">
      <c r="H361" s="27"/>
    </row>
    <row r="362" spans="8:8" x14ac:dyDescent="0.2">
      <c r="H362" s="27"/>
    </row>
    <row r="363" spans="8:8" x14ac:dyDescent="0.2">
      <c r="H363" s="27"/>
    </row>
    <row r="364" spans="8:8" x14ac:dyDescent="0.2">
      <c r="H364" s="27"/>
    </row>
    <row r="365" spans="8:8" x14ac:dyDescent="0.2">
      <c r="H365" s="27"/>
    </row>
    <row r="366" spans="8:8" x14ac:dyDescent="0.2">
      <c r="H366" s="27"/>
    </row>
    <row r="367" spans="8:8" x14ac:dyDescent="0.2">
      <c r="H367" s="27"/>
    </row>
    <row r="368" spans="8:8" x14ac:dyDescent="0.2">
      <c r="H368" s="27"/>
    </row>
    <row r="369" spans="8:8" x14ac:dyDescent="0.2">
      <c r="H369" s="27"/>
    </row>
    <row r="370" spans="8:8" x14ac:dyDescent="0.2">
      <c r="H370" s="27"/>
    </row>
    <row r="371" spans="8:8" x14ac:dyDescent="0.2">
      <c r="H371" s="27"/>
    </row>
    <row r="372" spans="8:8" x14ac:dyDescent="0.2">
      <c r="H372" s="27"/>
    </row>
    <row r="373" spans="8:8" x14ac:dyDescent="0.2">
      <c r="H373" s="27"/>
    </row>
    <row r="374" spans="8:8" x14ac:dyDescent="0.2">
      <c r="H374" s="27"/>
    </row>
    <row r="375" spans="8:8" x14ac:dyDescent="0.2">
      <c r="H375" s="27"/>
    </row>
    <row r="376" spans="8:8" x14ac:dyDescent="0.2">
      <c r="H376" s="27"/>
    </row>
    <row r="377" spans="8:8" x14ac:dyDescent="0.2">
      <c r="H377" s="27"/>
    </row>
    <row r="378" spans="8:8" x14ac:dyDescent="0.2">
      <c r="H378" s="27"/>
    </row>
    <row r="379" spans="8:8" x14ac:dyDescent="0.2">
      <c r="H379" s="27"/>
    </row>
    <row r="380" spans="8:8" x14ac:dyDescent="0.2">
      <c r="H380" s="27"/>
    </row>
    <row r="381" spans="8:8" x14ac:dyDescent="0.2">
      <c r="H381" s="27"/>
    </row>
    <row r="382" spans="8:8" x14ac:dyDescent="0.2">
      <c r="H382" s="27"/>
    </row>
    <row r="383" spans="8:8" x14ac:dyDescent="0.2">
      <c r="H383" s="27"/>
    </row>
    <row r="384" spans="8:8" x14ac:dyDescent="0.2">
      <c r="H384" s="27"/>
    </row>
    <row r="385" spans="8:8" x14ac:dyDescent="0.2">
      <c r="H385" s="27"/>
    </row>
    <row r="386" spans="8:8" x14ac:dyDescent="0.2">
      <c r="H386" s="27"/>
    </row>
    <row r="387" spans="8:8" x14ac:dyDescent="0.2">
      <c r="H387" s="27"/>
    </row>
    <row r="388" spans="8:8" x14ac:dyDescent="0.2">
      <c r="H388" s="27"/>
    </row>
    <row r="389" spans="8:8" x14ac:dyDescent="0.2">
      <c r="H389" s="27"/>
    </row>
    <row r="390" spans="8:8" x14ac:dyDescent="0.2">
      <c r="H390" s="27"/>
    </row>
    <row r="391" spans="8:8" x14ac:dyDescent="0.2">
      <c r="H391" s="27"/>
    </row>
    <row r="392" spans="8:8" x14ac:dyDescent="0.2">
      <c r="H392" s="27"/>
    </row>
    <row r="393" spans="8:8" x14ac:dyDescent="0.2">
      <c r="H393" s="27"/>
    </row>
    <row r="394" spans="8:8" x14ac:dyDescent="0.2">
      <c r="H394" s="27"/>
    </row>
    <row r="395" spans="8:8" x14ac:dyDescent="0.2">
      <c r="H395" s="27"/>
    </row>
    <row r="396" spans="8:8" x14ac:dyDescent="0.2">
      <c r="H396" s="27"/>
    </row>
    <row r="397" spans="8:8" x14ac:dyDescent="0.2">
      <c r="H397" s="27"/>
    </row>
    <row r="398" spans="8:8" x14ac:dyDescent="0.2">
      <c r="H398" s="27"/>
    </row>
    <row r="399" spans="8:8" x14ac:dyDescent="0.2">
      <c r="H399" s="27"/>
    </row>
    <row r="400" spans="8:8" x14ac:dyDescent="0.2">
      <c r="H400" s="27"/>
    </row>
    <row r="401" spans="8:8" x14ac:dyDescent="0.2">
      <c r="H401" s="27"/>
    </row>
    <row r="402" spans="8:8" x14ac:dyDescent="0.2">
      <c r="H402" s="27"/>
    </row>
    <row r="403" spans="8:8" x14ac:dyDescent="0.2">
      <c r="H403" s="27"/>
    </row>
    <row r="404" spans="8:8" x14ac:dyDescent="0.2">
      <c r="H404" s="27"/>
    </row>
    <row r="405" spans="8:8" x14ac:dyDescent="0.2">
      <c r="H405" s="27"/>
    </row>
    <row r="406" spans="8:8" x14ac:dyDescent="0.2">
      <c r="H406" s="27"/>
    </row>
    <row r="407" spans="8:8" x14ac:dyDescent="0.2">
      <c r="H407" s="27"/>
    </row>
    <row r="408" spans="8:8" x14ac:dyDescent="0.2">
      <c r="H408" s="27"/>
    </row>
    <row r="409" spans="8:8" x14ac:dyDescent="0.2">
      <c r="H409" s="27"/>
    </row>
    <row r="410" spans="8:8" x14ac:dyDescent="0.2">
      <c r="H410" s="27"/>
    </row>
    <row r="411" spans="8:8" x14ac:dyDescent="0.2">
      <c r="H411" s="27"/>
    </row>
    <row r="412" spans="8:8" x14ac:dyDescent="0.2">
      <c r="H412" s="27"/>
    </row>
    <row r="413" spans="8:8" x14ac:dyDescent="0.2">
      <c r="H413" s="27"/>
    </row>
    <row r="414" spans="8:8" x14ac:dyDescent="0.2">
      <c r="H414" s="27"/>
    </row>
    <row r="415" spans="8:8" x14ac:dyDescent="0.2">
      <c r="H415" s="27"/>
    </row>
    <row r="416" spans="8:8" x14ac:dyDescent="0.2">
      <c r="H416" s="27"/>
    </row>
    <row r="417" spans="8:8" x14ac:dyDescent="0.2">
      <c r="H417" s="27"/>
    </row>
    <row r="418" spans="8:8" x14ac:dyDescent="0.2">
      <c r="H418" s="27"/>
    </row>
    <row r="419" spans="8:8" x14ac:dyDescent="0.2">
      <c r="H419" s="27"/>
    </row>
    <row r="420" spans="8:8" x14ac:dyDescent="0.2">
      <c r="H420" s="27"/>
    </row>
    <row r="421" spans="8:8" x14ac:dyDescent="0.2">
      <c r="H421" s="27"/>
    </row>
    <row r="422" spans="8:8" x14ac:dyDescent="0.2">
      <c r="H422" s="27"/>
    </row>
    <row r="423" spans="8:8" x14ac:dyDescent="0.2">
      <c r="H423" s="27"/>
    </row>
    <row r="424" spans="8:8" x14ac:dyDescent="0.2">
      <c r="H424" s="27"/>
    </row>
    <row r="425" spans="8:8" x14ac:dyDescent="0.2">
      <c r="H425" s="27"/>
    </row>
    <row r="426" spans="8:8" x14ac:dyDescent="0.2">
      <c r="H426" s="27"/>
    </row>
    <row r="427" spans="8:8" x14ac:dyDescent="0.2">
      <c r="H427" s="27"/>
    </row>
    <row r="428" spans="8:8" x14ac:dyDescent="0.2">
      <c r="H428" s="27"/>
    </row>
    <row r="429" spans="8:8" x14ac:dyDescent="0.2">
      <c r="H429" s="27"/>
    </row>
    <row r="430" spans="8:8" x14ac:dyDescent="0.2">
      <c r="H430" s="27"/>
    </row>
    <row r="431" spans="8:8" x14ac:dyDescent="0.2">
      <c r="H431" s="27"/>
    </row>
    <row r="432" spans="8:8" x14ac:dyDescent="0.2">
      <c r="H432" s="27"/>
    </row>
    <row r="433" spans="8:8" x14ac:dyDescent="0.2">
      <c r="H433" s="27"/>
    </row>
    <row r="434" spans="8:8" x14ac:dyDescent="0.2">
      <c r="H434" s="27"/>
    </row>
    <row r="435" spans="8:8" x14ac:dyDescent="0.2">
      <c r="H435" s="27"/>
    </row>
    <row r="436" spans="8:8" x14ac:dyDescent="0.2">
      <c r="H436" s="27"/>
    </row>
    <row r="437" spans="8:8" x14ac:dyDescent="0.2">
      <c r="H437" s="27"/>
    </row>
    <row r="438" spans="8:8" x14ac:dyDescent="0.2">
      <c r="H438" s="27"/>
    </row>
    <row r="439" spans="8:8" x14ac:dyDescent="0.2">
      <c r="H439" s="27"/>
    </row>
    <row r="440" spans="8:8" x14ac:dyDescent="0.2">
      <c r="H440" s="27"/>
    </row>
    <row r="441" spans="8:8" x14ac:dyDescent="0.2">
      <c r="H441" s="27"/>
    </row>
    <row r="442" spans="8:8" x14ac:dyDescent="0.2">
      <c r="H442" s="27"/>
    </row>
    <row r="443" spans="8:8" x14ac:dyDescent="0.2">
      <c r="H443" s="27"/>
    </row>
    <row r="444" spans="8:8" x14ac:dyDescent="0.2">
      <c r="H444" s="27"/>
    </row>
    <row r="445" spans="8:8" x14ac:dyDescent="0.2">
      <c r="H445" s="27"/>
    </row>
    <row r="446" spans="8:8" x14ac:dyDescent="0.2">
      <c r="H446" s="27"/>
    </row>
    <row r="447" spans="8:8" x14ac:dyDescent="0.2">
      <c r="H447" s="27"/>
    </row>
    <row r="448" spans="8:8" x14ac:dyDescent="0.2">
      <c r="H448" s="27"/>
    </row>
    <row r="449" spans="8:8" x14ac:dyDescent="0.2">
      <c r="H449" s="27"/>
    </row>
    <row r="450" spans="8:8" x14ac:dyDescent="0.2">
      <c r="H450" s="27"/>
    </row>
    <row r="451" spans="8:8" x14ac:dyDescent="0.2">
      <c r="H451" s="27"/>
    </row>
    <row r="452" spans="8:8" x14ac:dyDescent="0.2">
      <c r="H452" s="27"/>
    </row>
    <row r="453" spans="8:8" x14ac:dyDescent="0.2">
      <c r="H453" s="27"/>
    </row>
    <row r="454" spans="8:8" x14ac:dyDescent="0.2">
      <c r="H454" s="27"/>
    </row>
    <row r="455" spans="8:8" x14ac:dyDescent="0.2">
      <c r="H455" s="27"/>
    </row>
    <row r="456" spans="8:8" x14ac:dyDescent="0.2">
      <c r="H456" s="27"/>
    </row>
    <row r="457" spans="8:8" x14ac:dyDescent="0.2">
      <c r="H457" s="27"/>
    </row>
    <row r="458" spans="8:8" x14ac:dyDescent="0.2">
      <c r="H458" s="27"/>
    </row>
    <row r="459" spans="8:8" x14ac:dyDescent="0.2">
      <c r="H459" s="27"/>
    </row>
    <row r="460" spans="8:8" x14ac:dyDescent="0.2">
      <c r="H460" s="27"/>
    </row>
    <row r="461" spans="8:8" x14ac:dyDescent="0.2">
      <c r="H461" s="27"/>
    </row>
    <row r="462" spans="8:8" x14ac:dyDescent="0.2">
      <c r="H462" s="27"/>
    </row>
    <row r="463" spans="8:8" x14ac:dyDescent="0.2">
      <c r="H463" s="27"/>
    </row>
    <row r="464" spans="8:8" x14ac:dyDescent="0.2">
      <c r="H464" s="27"/>
    </row>
    <row r="465" spans="8:8" x14ac:dyDescent="0.2">
      <c r="H465" s="27"/>
    </row>
    <row r="466" spans="8:8" x14ac:dyDescent="0.2">
      <c r="H466" s="27"/>
    </row>
    <row r="467" spans="8:8" x14ac:dyDescent="0.2">
      <c r="H467" s="27"/>
    </row>
    <row r="468" spans="8:8" x14ac:dyDescent="0.2">
      <c r="H468" s="27"/>
    </row>
    <row r="469" spans="8:8" x14ac:dyDescent="0.2">
      <c r="H469" s="27"/>
    </row>
    <row r="470" spans="8:8" x14ac:dyDescent="0.2">
      <c r="H470" s="27"/>
    </row>
    <row r="471" spans="8:8" x14ac:dyDescent="0.2">
      <c r="H471" s="27"/>
    </row>
    <row r="472" spans="8:8" x14ac:dyDescent="0.2">
      <c r="H472" s="27"/>
    </row>
    <row r="473" spans="8:8" x14ac:dyDescent="0.2">
      <c r="H473" s="27"/>
    </row>
    <row r="474" spans="8:8" x14ac:dyDescent="0.2">
      <c r="H474" s="27"/>
    </row>
    <row r="475" spans="8:8" x14ac:dyDescent="0.2">
      <c r="H475" s="27"/>
    </row>
    <row r="476" spans="8:8" x14ac:dyDescent="0.2">
      <c r="H476" s="27"/>
    </row>
  </sheetData>
  <sheetProtection algorithmName="SHA-512" hashValue="VBx7EHriGhF/eDIEqHeeL2janEg+aovnaEvbIMEfD3UfmZ/2Tl8dkV3LsVoiK6rs8KY3GK9IrXQ46Ejsm1bNsw==" saltValue="VlqEkji1lq/xJC1m+d8Wzw==" spinCount="100000" sheet="1" objects="1" scenarios="1"/>
  <phoneticPr fontId="0" type="noConversion"/>
  <printOptions gridLines="1" gridLinesSet="0"/>
  <pageMargins left="0.75" right="0.75" top="1" bottom="1" header="0.5" footer="0.5"/>
  <pageSetup paperSize="5" scale="68" orientation="portrait" r:id="rId1"/>
  <headerFooter alignWithMargins="0">
    <oddHeader>&amp;C&amp;"Arial,Bold"&amp;20&amp;A</oddHeader>
    <oddFooter>&amp;LPrinted: &amp;D&amp;CPage: &amp;P of &amp;N</oddFooter>
  </headerFooter>
  <rowBreaks count="1" manualBreakCount="1">
    <brk id="5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outlinePr summaryRight="0"/>
  </sheetPr>
  <dimension ref="A1:G72"/>
  <sheetViews>
    <sheetView zoomScaleNormal="100" zoomScaleSheetLayoutView="100" workbookViewId="0">
      <selection activeCell="L34" sqref="L34"/>
    </sheetView>
  </sheetViews>
  <sheetFormatPr defaultRowHeight="12.75" customHeight="1" x14ac:dyDescent="0.2"/>
  <cols>
    <col min="1" max="1" width="33.28515625" customWidth="1"/>
    <col min="2" max="3" width="12.85546875" customWidth="1"/>
    <col min="4" max="4" width="10.140625" customWidth="1"/>
    <col min="5" max="5" width="12.85546875" customWidth="1"/>
    <col min="6" max="6" width="13.140625" customWidth="1"/>
    <col min="7" max="7" width="13" customWidth="1"/>
  </cols>
  <sheetData>
    <row r="1" spans="1:7" ht="15.75" x14ac:dyDescent="0.25">
      <c r="A1" t="str">
        <f>'Operating Proforma 1st Yr'!B1</f>
        <v>Project Name:</v>
      </c>
      <c r="B1" s="1">
        <f>'Operating Proforma 1st Yr'!C1</f>
        <v>0</v>
      </c>
    </row>
    <row r="2" spans="1:7" x14ac:dyDescent="0.2">
      <c r="A2" t="str">
        <f>'Operating Proforma 1st Yr'!B2</f>
        <v>Total Number of Units</v>
      </c>
      <c r="B2" s="2">
        <f>'Operating Proforma 1st Yr'!C2</f>
        <v>0</v>
      </c>
    </row>
    <row r="4" spans="1:7" x14ac:dyDescent="0.2">
      <c r="A4" s="566" t="str">
        <f>'Operating Proforma 1st Yr'!A4</f>
        <v>Rental Income</v>
      </c>
      <c r="B4" s="7"/>
      <c r="C4" s="7"/>
      <c r="D4" s="7"/>
      <c r="E4" s="7"/>
      <c r="F4" s="7"/>
      <c r="G4" s="7"/>
    </row>
    <row r="5" spans="1:7" x14ac:dyDescent="0.2">
      <c r="A5" s="566" t="str">
        <f>'Operating Proforma 1st Yr'!A5</f>
        <v>Type of Unit</v>
      </c>
      <c r="B5" s="566" t="s">
        <v>685</v>
      </c>
      <c r="C5" s="566" t="s">
        <v>691</v>
      </c>
      <c r="D5" s="566" t="s">
        <v>692</v>
      </c>
      <c r="E5" s="566" t="s">
        <v>693</v>
      </c>
      <c r="F5" s="566" t="s">
        <v>694</v>
      </c>
      <c r="G5" s="566" t="s">
        <v>710</v>
      </c>
    </row>
    <row r="6" spans="1:7" x14ac:dyDescent="0.2">
      <c r="A6" s="2">
        <f>'Operating Proforma 1st Yr'!A6</f>
        <v>0</v>
      </c>
      <c r="B6" s="3">
        <f>'Operating Proforma 1st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row>
    <row r="7" spans="1:7" x14ac:dyDescent="0.2">
      <c r="A7" s="2">
        <f>'Operating Proforma 1st Yr'!A7</f>
        <v>0</v>
      </c>
      <c r="B7" s="3">
        <f>'Operating Proforma 1st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row>
    <row r="8" spans="1:7" x14ac:dyDescent="0.2">
      <c r="A8" s="2">
        <f>'Operating Proforma 1st Yr'!A8</f>
        <v>0</v>
      </c>
      <c r="B8" s="3">
        <f>'Operating Proforma 1st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row>
    <row r="9" spans="1:7" x14ac:dyDescent="0.2">
      <c r="A9" s="2">
        <f>'Operating Proforma 1st Yr'!A9</f>
        <v>0</v>
      </c>
      <c r="B9" s="3">
        <f>'Operating Proforma 1st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row>
    <row r="10" spans="1:7" x14ac:dyDescent="0.2">
      <c r="A10" s="2">
        <f>'Operating Proforma 1st Yr'!A10</f>
        <v>0</v>
      </c>
      <c r="B10" s="3">
        <f>'Operating Proforma 1st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row>
    <row r="11" spans="1:7" x14ac:dyDescent="0.2">
      <c r="A11" s="2">
        <f>'Operating Proforma 1st Yr'!A11</f>
        <v>0</v>
      </c>
      <c r="B11" s="3">
        <f>'Operating Proforma 1st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row>
    <row r="12" spans="1:7" x14ac:dyDescent="0.2">
      <c r="A12" s="2">
        <f>'Operating Proforma 1st Yr'!A12</f>
        <v>0</v>
      </c>
      <c r="B12" s="3">
        <f>'Operating Proforma 1st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row>
    <row r="13" spans="1:7" x14ac:dyDescent="0.2">
      <c r="A13" s="2">
        <f>'Operating Proforma 1st Yr'!A13</f>
        <v>0</v>
      </c>
      <c r="B13" s="3">
        <f>'Operating Proforma 1st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row>
    <row r="14" spans="1:7" x14ac:dyDescent="0.2">
      <c r="A14" s="2">
        <f>'Operating Proforma 1st Yr'!A14</f>
        <v>0</v>
      </c>
      <c r="B14" s="3">
        <f>'Operating Proforma 1st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row>
    <row r="15" spans="1:7" x14ac:dyDescent="0.2">
      <c r="A15" s="2">
        <f>'Operating Proforma 1st Yr'!A15</f>
        <v>0</v>
      </c>
      <c r="B15" s="3">
        <f>'Operating Proforma 1st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row>
    <row r="16" spans="1:7" ht="12.75" customHeight="1" x14ac:dyDescent="0.2">
      <c r="A16" s="2">
        <f>'Operating Proforma 1st Yr'!A16</f>
        <v>0</v>
      </c>
      <c r="B16" s="3">
        <f>'Operating Proforma 1st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row>
    <row r="17" spans="1:7" ht="12.75" customHeight="1" x14ac:dyDescent="0.2">
      <c r="A17" s="2">
        <f>'Operating Proforma 1st Yr'!A17</f>
        <v>0</v>
      </c>
      <c r="B17" s="3">
        <f>'Operating Proforma 1st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row>
    <row r="18" spans="1:7" ht="12.75" customHeight="1" x14ac:dyDescent="0.2">
      <c r="A18" s="2">
        <f>'Operating Proforma 1st Yr'!A18</f>
        <v>0</v>
      </c>
      <c r="B18" s="3">
        <f>'Operating Proforma 1st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row>
    <row r="19" spans="1:7" ht="12.75" customHeight="1" x14ac:dyDescent="0.2">
      <c r="A19" s="2">
        <f>'Operating Proforma 1st Yr'!A19</f>
        <v>0</v>
      </c>
      <c r="B19" s="3">
        <f>'Operating Proforma 1st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row>
    <row r="20" spans="1:7" ht="12.75" customHeight="1" x14ac:dyDescent="0.2">
      <c r="A20" s="2">
        <f>'Operating Proforma 1st Yr'!A20</f>
        <v>0</v>
      </c>
      <c r="B20" s="3">
        <f>'Operating Proforma 1st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row>
    <row r="21" spans="1:7" ht="12.75" customHeight="1" x14ac:dyDescent="0.2">
      <c r="A21" s="2">
        <f>'Operating Proforma 1st Yr'!A21</f>
        <v>0</v>
      </c>
      <c r="B21" s="3">
        <f>'Operating Proforma 1st Yr'!G21*(1+'Operating Proforma 1st Yr'!F21)</f>
        <v>0</v>
      </c>
      <c r="C21" s="3">
        <f>B21*(1+'Operating Proforma 1st Yr'!$F$21)</f>
        <v>0</v>
      </c>
      <c r="D21" s="3">
        <f>C21*(1+'Operating Proforma 1st Yr'!$F$21)</f>
        <v>0</v>
      </c>
      <c r="E21" s="3">
        <f>D21*(1+'Operating Proforma 1st Yr'!$F$21)</f>
        <v>0</v>
      </c>
      <c r="F21" s="3">
        <f>E21*(1+'Operating Proforma 1st Yr'!$F$21)</f>
        <v>0</v>
      </c>
      <c r="G21" s="3">
        <f>F21*(1+'Operating Proforma 1st Yr'!$F$21)</f>
        <v>0</v>
      </c>
    </row>
    <row r="22" spans="1:7" ht="12.75" customHeight="1" x14ac:dyDescent="0.2">
      <c r="A22" s="2">
        <f>'Operating Proforma 1st Yr'!A22</f>
        <v>0</v>
      </c>
      <c r="B22" s="3">
        <f>'Operating Proforma 1st Yr'!G22*(1+'Operating Proforma 1st Yr'!F22)</f>
        <v>0</v>
      </c>
      <c r="C22" s="3">
        <f>B22*(1+'Operating Proforma 1st Yr'!$F$22)</f>
        <v>0</v>
      </c>
      <c r="D22" s="3">
        <f>C22*(1+'Operating Proforma 1st Yr'!$F$22)</f>
        <v>0</v>
      </c>
      <c r="E22" s="3">
        <f>D22*(1+'Operating Proforma 1st Yr'!$F$22)</f>
        <v>0</v>
      </c>
      <c r="F22" s="3">
        <f>E22*(1+'Operating Proforma 1st Yr'!$F$22)</f>
        <v>0</v>
      </c>
      <c r="G22" s="3">
        <f>F22*(1+'Operating Proforma 1st Yr'!$F$22)</f>
        <v>0</v>
      </c>
    </row>
    <row r="23" spans="1:7" ht="12.75" customHeight="1" x14ac:dyDescent="0.2">
      <c r="A23" s="2">
        <f>'Operating Proforma 1st Yr'!A23</f>
        <v>0</v>
      </c>
      <c r="B23" s="3">
        <f>'Operating Proforma 1st Yr'!G23*(1+'Operating Proforma 1st Yr'!F23)</f>
        <v>0</v>
      </c>
      <c r="C23" s="3">
        <f>B23*(1+'Operating Proforma 1st Yr'!$F$23)</f>
        <v>0</v>
      </c>
      <c r="D23" s="3">
        <f>C23*(1+'Operating Proforma 1st Yr'!$F$23)</f>
        <v>0</v>
      </c>
      <c r="E23" s="3">
        <f>D23*(1+'Operating Proforma 1st Yr'!$F$23)</f>
        <v>0</v>
      </c>
      <c r="F23" s="3">
        <f>E23*(1+'Operating Proforma 1st Yr'!$F$23)</f>
        <v>0</v>
      </c>
      <c r="G23" s="3">
        <f>F23*(1+'Operating Proforma 1st Yr'!$F$23)</f>
        <v>0</v>
      </c>
    </row>
    <row r="24" spans="1:7" ht="12.75" customHeight="1" x14ac:dyDescent="0.2">
      <c r="A24" s="2">
        <f>'Operating Proforma 1st Yr'!A24</f>
        <v>0</v>
      </c>
      <c r="B24" s="564">
        <f>'Operating Proforma 1st Yr'!G24*(1+'Operating Proforma 1st Yr'!F24)</f>
        <v>0</v>
      </c>
      <c r="C24" s="564">
        <f>B24*(1+'Operating Proforma 1st Yr'!$F$24)</f>
        <v>0</v>
      </c>
      <c r="D24" s="564">
        <f>C24*(1+'Operating Proforma 1st Yr'!$F$24)</f>
        <v>0</v>
      </c>
      <c r="E24" s="564">
        <f>D24*(1+'Operating Proforma 1st Yr'!$F$24)</f>
        <v>0</v>
      </c>
      <c r="F24" s="564">
        <f>E24*(1+'Operating Proforma 1st Yr'!$F$24)</f>
        <v>0</v>
      </c>
      <c r="G24" s="564">
        <f>F24*(1+'Operating Proforma 1st Yr'!$F$24)</f>
        <v>0</v>
      </c>
    </row>
    <row r="25" spans="1:7" ht="12.75" customHeight="1" x14ac:dyDescent="0.2">
      <c r="A25" s="566" t="str">
        <f>'Operating Proforma 1st Yr'!A25</f>
        <v>Total Rental Income</v>
      </c>
      <c r="B25" s="567">
        <f t="shared" ref="B25:G25" si="0">SUM(B6:B24)</f>
        <v>0</v>
      </c>
      <c r="C25" s="567">
        <f t="shared" si="0"/>
        <v>0</v>
      </c>
      <c r="D25" s="567">
        <f t="shared" si="0"/>
        <v>0</v>
      </c>
      <c r="E25" s="567">
        <f t="shared" si="0"/>
        <v>0</v>
      </c>
      <c r="F25" s="567">
        <f t="shared" si="0"/>
        <v>0</v>
      </c>
      <c r="G25" s="567">
        <f t="shared" si="0"/>
        <v>0</v>
      </c>
    </row>
    <row r="26" spans="1:7" ht="12.75" customHeight="1" x14ac:dyDescent="0.2">
      <c r="A26" s="2"/>
      <c r="B26" s="3"/>
      <c r="C26" s="3"/>
      <c r="D26" s="3"/>
      <c r="E26" s="3"/>
      <c r="F26" s="3"/>
      <c r="G26" s="3"/>
    </row>
    <row r="27" spans="1:7" ht="12.75" customHeight="1" x14ac:dyDescent="0.2">
      <c r="A27" s="2"/>
      <c r="B27" s="3"/>
      <c r="C27" s="3"/>
      <c r="D27" s="3"/>
      <c r="E27" s="3"/>
      <c r="F27" s="3"/>
      <c r="G27" s="3"/>
    </row>
    <row r="28" spans="1:7" ht="12.75" customHeight="1" x14ac:dyDescent="0.2">
      <c r="A28" s="568" t="str">
        <f>'Operating Proforma 1st Yr'!A28</f>
        <v>Other Income</v>
      </c>
      <c r="B28" s="3"/>
      <c r="C28" s="3"/>
      <c r="D28" s="3"/>
      <c r="E28" s="3"/>
      <c r="F28" s="3"/>
      <c r="G28" s="3"/>
    </row>
    <row r="29" spans="1:7" ht="12.75" customHeight="1" x14ac:dyDescent="0.2">
      <c r="A29" s="2" t="str">
        <f>'Operating Proforma 1st Yr'!A29</f>
        <v xml:space="preserve">   Laundry Facilities</v>
      </c>
      <c r="B29" s="3">
        <f>'Operating Proforma 1st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row>
    <row r="30" spans="1:7" ht="12.75" customHeight="1" x14ac:dyDescent="0.2">
      <c r="A30" s="2" t="str">
        <f>'Operating Proforma 1st Yr'!A30</f>
        <v xml:space="preserve">   Vending Machines</v>
      </c>
      <c r="B30" s="3">
        <f>'Operating Proforma 1st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row>
    <row r="31" spans="1:7" ht="12.75" customHeight="1" x14ac:dyDescent="0.2">
      <c r="A31" s="2" t="str">
        <f>'Operating Proforma 1st Yr'!A31</f>
        <v xml:space="preserve">  Other - Specify</v>
      </c>
      <c r="B31" s="564">
        <f>'Operating Proforma 1st Yr'!G31*(1+'Operating Proforma 1st Yr'!F31)</f>
        <v>0</v>
      </c>
      <c r="C31" s="564">
        <f>B31*(1+'Operating Proforma 1st Yr'!$F$31)</f>
        <v>0</v>
      </c>
      <c r="D31" s="564">
        <f>C31*(1+'Operating Proforma 1st Yr'!$F$31)</f>
        <v>0</v>
      </c>
      <c r="E31" s="564">
        <f>D31*(1+'Operating Proforma 1st Yr'!$F$31)</f>
        <v>0</v>
      </c>
      <c r="F31" s="564">
        <f>E31*(1+'Operating Proforma 1st Yr'!$F$31)</f>
        <v>0</v>
      </c>
      <c r="G31" s="564">
        <f>F31*(1+'Operating Proforma 1st Yr'!$F$31)</f>
        <v>0</v>
      </c>
    </row>
    <row r="32" spans="1:7" ht="12.75" customHeight="1" x14ac:dyDescent="0.2">
      <c r="A32" s="2" t="str">
        <f>'Operating Proforma 1st Yr'!A32</f>
        <v>Total Other Income</v>
      </c>
      <c r="B32" s="3">
        <f t="shared" ref="B32:G32" si="1">SUM(B29:B31)</f>
        <v>0</v>
      </c>
      <c r="C32" s="3">
        <f t="shared" si="1"/>
        <v>0</v>
      </c>
      <c r="D32" s="3">
        <f t="shared" si="1"/>
        <v>0</v>
      </c>
      <c r="E32" s="3">
        <f t="shared" si="1"/>
        <v>0</v>
      </c>
      <c r="F32" s="3">
        <f t="shared" si="1"/>
        <v>0</v>
      </c>
      <c r="G32" s="3">
        <f t="shared" si="1"/>
        <v>0</v>
      </c>
    </row>
    <row r="33" spans="1:7" ht="12.75" customHeight="1" x14ac:dyDescent="0.2">
      <c r="A33" s="2"/>
      <c r="B33" s="3"/>
      <c r="C33" s="3"/>
      <c r="D33" s="3"/>
      <c r="E33" s="3"/>
      <c r="F33" s="3"/>
      <c r="G33" s="3"/>
    </row>
    <row r="34" spans="1:7" ht="12.75" customHeight="1" x14ac:dyDescent="0.2">
      <c r="A34" s="2" t="str">
        <f>'Operating Proforma 1st Yr'!A34</f>
        <v>Total Potential Gross Income</v>
      </c>
      <c r="B34" s="3">
        <f t="shared" ref="B34:G34" si="2">B25+B32</f>
        <v>0</v>
      </c>
      <c r="C34" s="3">
        <f>C25+C32</f>
        <v>0</v>
      </c>
      <c r="D34" s="3">
        <f t="shared" si="2"/>
        <v>0</v>
      </c>
      <c r="E34" s="3">
        <f t="shared" si="2"/>
        <v>0</v>
      </c>
      <c r="F34" s="3">
        <f t="shared" si="2"/>
        <v>0</v>
      </c>
      <c r="G34" s="3">
        <f t="shared" si="2"/>
        <v>0</v>
      </c>
    </row>
    <row r="35" spans="1:7" ht="12.75" customHeight="1" x14ac:dyDescent="0.2">
      <c r="A35" s="2" t="str">
        <f>'Operating Proforma 1st Yr'!A35</f>
        <v>Less Vacancy Allowance</v>
      </c>
      <c r="B35" s="564">
        <f>B34*'Assumptions &amp; Input data'!B5*-1</f>
        <v>0</v>
      </c>
      <c r="C35" s="564">
        <f>C34*'Assumptions &amp; Input data'!B5*-1</f>
        <v>0</v>
      </c>
      <c r="D35" s="564">
        <f>D34*'Assumptions &amp; Input data'!B5*-1</f>
        <v>0</v>
      </c>
      <c r="E35" s="564">
        <f>E34*'Assumptions &amp; Input data'!B5*-1</f>
        <v>0</v>
      </c>
      <c r="F35" s="564">
        <f>F34*'Assumptions &amp; Input data'!B5*-1</f>
        <v>0</v>
      </c>
      <c r="G35" s="564">
        <f>G34*'Assumptions &amp; Input data'!B5*-1</f>
        <v>0</v>
      </c>
    </row>
    <row r="36" spans="1:7" ht="12.75" customHeight="1" x14ac:dyDescent="0.2">
      <c r="A36" s="566" t="str">
        <f>'Operating Proforma 1st Yr'!A36</f>
        <v>Effective Gross Income (EGI)</v>
      </c>
      <c r="B36" s="567">
        <f t="shared" ref="B36:G36" si="3">SUM(B34:B35)</f>
        <v>0</v>
      </c>
      <c r="C36" s="567">
        <f t="shared" si="3"/>
        <v>0</v>
      </c>
      <c r="D36" s="567">
        <f t="shared" si="3"/>
        <v>0</v>
      </c>
      <c r="E36" s="567">
        <f t="shared" si="3"/>
        <v>0</v>
      </c>
      <c r="F36" s="567">
        <f t="shared" si="3"/>
        <v>0</v>
      </c>
      <c r="G36" s="567">
        <f t="shared" si="3"/>
        <v>0</v>
      </c>
    </row>
    <row r="37" spans="1:7" ht="12.75" customHeight="1" x14ac:dyDescent="0.2">
      <c r="A37" s="2"/>
      <c r="B37" s="3"/>
      <c r="C37" s="3"/>
      <c r="D37" s="3"/>
      <c r="E37" s="3"/>
      <c r="F37" s="3"/>
      <c r="G37" s="3"/>
    </row>
    <row r="38" spans="1:7" ht="12.75" customHeight="1" x14ac:dyDescent="0.2">
      <c r="A38" s="573" t="s">
        <v>1155</v>
      </c>
      <c r="B38" s="3">
        <f>'Operating Proforma 1st Yr'!C38</f>
        <v>0</v>
      </c>
      <c r="C38" s="3">
        <f>B38</f>
        <v>0</v>
      </c>
      <c r="D38" s="3">
        <f>C38</f>
        <v>0</v>
      </c>
      <c r="E38" s="3">
        <f>D38</f>
        <v>0</v>
      </c>
      <c r="F38" s="3">
        <f>E38</f>
        <v>0</v>
      </c>
      <c r="G38" s="3">
        <f>F38</f>
        <v>0</v>
      </c>
    </row>
    <row r="39" spans="1:7" ht="12.75" customHeight="1" x14ac:dyDescent="0.2">
      <c r="A39" s="2" t="str">
        <f>'Operating Proforma 1st Yr'!A47</f>
        <v xml:space="preserve">      Total Administrative</v>
      </c>
      <c r="B39" s="3">
        <f>('Operating Proforma 1st Yr'!G47)*(1+'Operating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row>
    <row r="40" spans="1:7" ht="12.75" customHeight="1" x14ac:dyDescent="0.2">
      <c r="A40" s="2" t="str">
        <f>'Operating Proforma 1st Yr'!A49</f>
        <v xml:space="preserve">      Management Fee</v>
      </c>
      <c r="B40" s="3">
        <f>'Operating Proforma 1st Yr'!G49*(1+'Operating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row>
    <row r="41" spans="1:7" ht="12.75" customHeight="1" x14ac:dyDescent="0.2">
      <c r="A41" s="2" t="str">
        <f>'Operating Proforma 1st Yr'!A56</f>
        <v xml:space="preserve">      Total Utilities</v>
      </c>
      <c r="B41" s="3">
        <f>'Operating Proforma 1st Yr'!G56*(1+'Operating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row>
    <row r="42" spans="1:7" ht="12.75" customHeight="1" x14ac:dyDescent="0.2">
      <c r="A42" s="2" t="str">
        <f>'Operating Proforma 1st Yr'!A62</f>
        <v xml:space="preserve">      Total Payroll</v>
      </c>
      <c r="B42" s="3">
        <f>'Operating Proforma 1st Yr'!G62*(1+'Operating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row>
    <row r="43" spans="1:7" ht="12.75" customHeight="1" x14ac:dyDescent="0.2">
      <c r="A43" s="2" t="str">
        <f>'Operating Proforma 1st Yr'!A72</f>
        <v xml:space="preserve">      Total Maintenance</v>
      </c>
      <c r="B43" s="3">
        <f>'Operating Proforma 1st Yr'!G72*(1+'Operating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row>
    <row r="44" spans="1:7" ht="12.75" customHeight="1" x14ac:dyDescent="0.2">
      <c r="A44" s="2" t="str">
        <f>'Operating Proforma 1st Yr'!A74</f>
        <v xml:space="preserve">      Insurance</v>
      </c>
      <c r="B44" s="3">
        <f>'Operating Proforma 1st Yr'!G74*(1+'Operating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row>
    <row r="45" spans="1:7" ht="12.75" customHeight="1" x14ac:dyDescent="0.2">
      <c r="A45" s="2" t="str">
        <f>'Operating Proforma 1st Yr'!A75</f>
        <v xml:space="preserve">      Real Estate Taxes</v>
      </c>
      <c r="B45" s="3">
        <f>'Operating Proforma 1st Yr'!G75*(1+'Operating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row>
    <row r="46" spans="1:7" ht="12.75" customHeight="1" x14ac:dyDescent="0.2">
      <c r="A46" s="2" t="str">
        <f>'Operating Proforma 1st Yr'!A76</f>
        <v xml:space="preserve">      Total Service Amenities Budget</v>
      </c>
      <c r="B46" s="564">
        <f>'Operating Proforma 1st Yr'!G76*(1+'Operating Proforma 1st Yr'!F76)</f>
        <v>0</v>
      </c>
      <c r="C46" s="564">
        <f>B46*(1+'Operating Proforma 1st Yr'!$F$76)</f>
        <v>0</v>
      </c>
      <c r="D46" s="564">
        <f>C46*(1+'Operating Proforma 1st Yr'!$F$76)</f>
        <v>0</v>
      </c>
      <c r="E46" s="564">
        <f>D46*(1+'Operating Proforma 1st Yr'!$F$76)</f>
        <v>0</v>
      </c>
      <c r="F46" s="564">
        <f>E46*(1+'Operating Proforma 1st Yr'!$F$76)</f>
        <v>0</v>
      </c>
      <c r="G46" s="564">
        <f>F46*(1+'Operating Proforma 1st Yr'!$F$76)</f>
        <v>0</v>
      </c>
    </row>
    <row r="47" spans="1:7" ht="12.75" customHeight="1" x14ac:dyDescent="0.2">
      <c r="A47" s="566" t="str">
        <f>'Operating Proforma 1st Yr'!A77</f>
        <v>Total Expenses</v>
      </c>
      <c r="B47" s="567">
        <f t="shared" ref="B47:G47" si="4">SUM(B39:B46)</f>
        <v>0</v>
      </c>
      <c r="C47" s="567">
        <f t="shared" si="4"/>
        <v>0</v>
      </c>
      <c r="D47" s="567">
        <f t="shared" si="4"/>
        <v>0</v>
      </c>
      <c r="E47" s="567">
        <f t="shared" si="4"/>
        <v>0</v>
      </c>
      <c r="F47" s="567">
        <f t="shared" si="4"/>
        <v>0</v>
      </c>
      <c r="G47" s="567">
        <f t="shared" si="4"/>
        <v>0</v>
      </c>
    </row>
    <row r="48" spans="1:7" ht="12.75" customHeight="1" x14ac:dyDescent="0.2">
      <c r="A48" s="2"/>
      <c r="B48" s="3"/>
      <c r="C48" s="3"/>
      <c r="D48" s="3"/>
      <c r="E48" s="3"/>
      <c r="F48" s="3"/>
      <c r="G48" s="3"/>
    </row>
    <row r="49" spans="1:7" ht="12.75" customHeight="1" x14ac:dyDescent="0.2">
      <c r="A49" s="2" t="str">
        <f>'Operating Proforma 1st Yr'!A79</f>
        <v>Replacement Reserve</v>
      </c>
      <c r="B49" s="3">
        <f>'Operating Proforma 1st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row>
    <row r="50" spans="1:7" ht="12.75" customHeight="1" x14ac:dyDescent="0.2">
      <c r="A50" s="2" t="str">
        <f>'Operating Proforma 1st Yr'!A80</f>
        <v xml:space="preserve">Operating Reserve </v>
      </c>
      <c r="B50" s="564">
        <f>'Operating Proforma 1st Yr'!G80*(1+'Operating Proforma 1st Yr'!F80)</f>
        <v>0</v>
      </c>
      <c r="C50" s="564">
        <f>B50*(1+'Operating Proforma 1st Yr'!$F$80)</f>
        <v>0</v>
      </c>
      <c r="D50" s="564">
        <f>C50*(1+'Operating Proforma 1st Yr'!$F$80)</f>
        <v>0</v>
      </c>
      <c r="E50" s="564">
        <f>D50*(1+'Operating Proforma 1st Yr'!$F$80)</f>
        <v>0</v>
      </c>
      <c r="F50" s="564">
        <f>E50*(1+'Operating Proforma 1st Yr'!$F$80)</f>
        <v>0</v>
      </c>
      <c r="G50" s="564">
        <f>F50*(1+'Operating Proforma 1st Yr'!$F$80)</f>
        <v>0</v>
      </c>
    </row>
    <row r="51" spans="1:7" ht="12.75" customHeight="1" x14ac:dyDescent="0.2">
      <c r="A51" s="566" t="str">
        <f>'Operating Proforma 1st Yr'!A81</f>
        <v>Total Operating Expenses</v>
      </c>
      <c r="B51" s="567">
        <f t="shared" ref="B51:G51" si="5">SUM(B47:B50)</f>
        <v>0</v>
      </c>
      <c r="C51" s="567">
        <f t="shared" si="5"/>
        <v>0</v>
      </c>
      <c r="D51" s="567">
        <f t="shared" si="5"/>
        <v>0</v>
      </c>
      <c r="E51" s="567">
        <f t="shared" si="5"/>
        <v>0</v>
      </c>
      <c r="F51" s="567">
        <f t="shared" si="5"/>
        <v>0</v>
      </c>
      <c r="G51" s="567">
        <f t="shared" si="5"/>
        <v>0</v>
      </c>
    </row>
    <row r="52" spans="1:7" ht="12.75" customHeight="1" x14ac:dyDescent="0.2">
      <c r="A52" s="2"/>
      <c r="B52" s="3"/>
      <c r="C52" s="3"/>
      <c r="D52" s="3"/>
      <c r="E52" s="3"/>
      <c r="F52" s="3"/>
      <c r="G52" s="3"/>
    </row>
    <row r="53" spans="1:7" ht="12.75" customHeight="1" x14ac:dyDescent="0.2">
      <c r="A53" s="566" t="str">
        <f>'Operating Proforma 1st Yr'!A83</f>
        <v>Net Operating Income (NOI)</v>
      </c>
      <c r="B53" s="567">
        <f t="shared" ref="B53:G53" si="6">B36-B51</f>
        <v>0</v>
      </c>
      <c r="C53" s="567">
        <f t="shared" si="6"/>
        <v>0</v>
      </c>
      <c r="D53" s="567">
        <f t="shared" si="6"/>
        <v>0</v>
      </c>
      <c r="E53" s="567">
        <f t="shared" si="6"/>
        <v>0</v>
      </c>
      <c r="F53" s="567">
        <f t="shared" si="6"/>
        <v>0</v>
      </c>
      <c r="G53" s="567">
        <f t="shared" si="6"/>
        <v>0</v>
      </c>
    </row>
    <row r="54" spans="1:7" ht="12.75" customHeight="1" x14ac:dyDescent="0.2">
      <c r="A54" s="566"/>
      <c r="B54" s="3"/>
      <c r="C54" s="3"/>
      <c r="D54" s="3"/>
      <c r="E54" s="3"/>
      <c r="F54" s="3"/>
      <c r="G54" s="3"/>
    </row>
    <row r="55" spans="1:7" ht="12.75" customHeight="1" x14ac:dyDescent="0.2">
      <c r="A55" s="566" t="str">
        <f>'Operating Proforma 1st Yr'!A85</f>
        <v>Debt Service - Permanent</v>
      </c>
      <c r="B55" s="3"/>
      <c r="C55" s="3"/>
      <c r="D55" s="3"/>
      <c r="E55" s="3"/>
      <c r="F55" s="3"/>
      <c r="G55" s="3"/>
    </row>
    <row r="56" spans="1:7" ht="12.75" customHeight="1" x14ac:dyDescent="0.2">
      <c r="A56" s="572" t="str">
        <f>'Operating Proforma 1st Yr'!A87</f>
        <v xml:space="preserve">    Debt Service Per Year for 1st Loan:</v>
      </c>
      <c r="B56" s="574">
        <v>0</v>
      </c>
      <c r="C56" s="574">
        <v>0</v>
      </c>
      <c r="D56" s="574">
        <v>0</v>
      </c>
      <c r="E56" s="574">
        <v>0</v>
      </c>
      <c r="F56" s="574">
        <v>0</v>
      </c>
      <c r="G56" s="574">
        <v>0</v>
      </c>
    </row>
    <row r="57" spans="1:7" ht="12.75" customHeight="1" x14ac:dyDescent="0.2">
      <c r="A57" s="572" t="str">
        <f>'Operating Proforma 1st Yr'!A91</f>
        <v xml:space="preserve">    Debt Service Per Year 2nd Loan:</v>
      </c>
      <c r="B57" s="574">
        <v>0</v>
      </c>
      <c r="C57" s="574">
        <v>0</v>
      </c>
      <c r="D57" s="574">
        <v>0</v>
      </c>
      <c r="E57" s="574">
        <v>0</v>
      </c>
      <c r="F57" s="574">
        <v>0</v>
      </c>
      <c r="G57" s="574">
        <v>0</v>
      </c>
    </row>
    <row r="58" spans="1:7" ht="12.75" customHeight="1" x14ac:dyDescent="0.2">
      <c r="A58" s="572" t="str">
        <f>'Operating Proforma 1st Yr'!A95</f>
        <v xml:space="preserve">    Debt Service Per Year HOME Loan:</v>
      </c>
      <c r="B58" s="575">
        <v>0</v>
      </c>
      <c r="C58" s="575">
        <v>0</v>
      </c>
      <c r="D58" s="575">
        <v>0</v>
      </c>
      <c r="E58" s="575">
        <v>0</v>
      </c>
      <c r="F58" s="575">
        <v>0</v>
      </c>
      <c r="G58" s="575">
        <v>0</v>
      </c>
    </row>
    <row r="59" spans="1:7" ht="12.75" customHeight="1" x14ac:dyDescent="0.2">
      <c r="A59" s="566" t="s">
        <v>1131</v>
      </c>
      <c r="B59" s="567">
        <f t="shared" ref="B59:G59" si="7">SUM(B56:B58)</f>
        <v>0</v>
      </c>
      <c r="C59" s="567">
        <f t="shared" si="7"/>
        <v>0</v>
      </c>
      <c r="D59" s="567">
        <f t="shared" si="7"/>
        <v>0</v>
      </c>
      <c r="E59" s="567">
        <f t="shared" si="7"/>
        <v>0</v>
      </c>
      <c r="F59" s="567">
        <f t="shared" si="7"/>
        <v>0</v>
      </c>
      <c r="G59" s="567">
        <f t="shared" si="7"/>
        <v>0</v>
      </c>
    </row>
    <row r="60" spans="1:7" ht="12.75" customHeight="1" x14ac:dyDescent="0.2">
      <c r="A60" s="571"/>
      <c r="B60" s="3"/>
      <c r="C60" s="3"/>
      <c r="D60" s="3"/>
      <c r="E60" s="3"/>
      <c r="F60" s="3"/>
      <c r="G60" s="3"/>
    </row>
    <row r="61" spans="1:7" ht="12.75" customHeight="1" x14ac:dyDescent="0.2">
      <c r="A61" s="566" t="s">
        <v>744</v>
      </c>
      <c r="B61" s="567">
        <f t="shared" ref="B61:G61" si="8">B53-B59</f>
        <v>0</v>
      </c>
      <c r="C61" s="567">
        <f t="shared" si="8"/>
        <v>0</v>
      </c>
      <c r="D61" s="567">
        <f t="shared" si="8"/>
        <v>0</v>
      </c>
      <c r="E61" s="567">
        <f t="shared" si="8"/>
        <v>0</v>
      </c>
      <c r="F61" s="567">
        <f t="shared" si="8"/>
        <v>0</v>
      </c>
      <c r="G61" s="567">
        <f t="shared" si="8"/>
        <v>0</v>
      </c>
    </row>
    <row r="62" spans="1:7" ht="12.75" customHeight="1" x14ac:dyDescent="0.2">
      <c r="A62" s="2"/>
      <c r="B62" s="3"/>
      <c r="C62" s="3"/>
      <c r="D62" s="3"/>
      <c r="E62" s="3"/>
      <c r="F62" s="3"/>
      <c r="G62" s="3"/>
    </row>
    <row r="63" spans="1:7" ht="12.75" customHeight="1" x14ac:dyDescent="0.2">
      <c r="A63" s="2"/>
      <c r="B63" s="3"/>
      <c r="C63" s="3"/>
      <c r="D63" s="3"/>
      <c r="E63" s="3"/>
      <c r="F63" s="3"/>
      <c r="G63" s="3"/>
    </row>
    <row r="64" spans="1:7" ht="12.75" customHeight="1" x14ac:dyDescent="0.2">
      <c r="A64" s="2"/>
      <c r="B64" s="3"/>
      <c r="C64" s="3"/>
      <c r="D64" s="3"/>
      <c r="E64" s="3"/>
      <c r="F64" s="3"/>
      <c r="G64" s="3"/>
    </row>
    <row r="65" spans="1:7" ht="12.75" customHeight="1" x14ac:dyDescent="0.2">
      <c r="A65" s="2"/>
      <c r="B65" s="3"/>
      <c r="C65" s="3"/>
      <c r="D65" s="3"/>
      <c r="E65" s="3"/>
      <c r="F65" s="3"/>
      <c r="G65" s="3"/>
    </row>
    <row r="66" spans="1:7" ht="12.75" customHeight="1" x14ac:dyDescent="0.2">
      <c r="A66" s="2"/>
      <c r="B66" s="3"/>
      <c r="C66" s="3"/>
      <c r="D66" s="3"/>
      <c r="E66" s="3"/>
      <c r="F66" s="3"/>
      <c r="G66" s="3"/>
    </row>
    <row r="67" spans="1:7" ht="12.75" customHeight="1" x14ac:dyDescent="0.2">
      <c r="A67" s="2"/>
      <c r="B67" s="3"/>
      <c r="C67" s="3"/>
      <c r="D67" s="3"/>
      <c r="E67" s="3"/>
      <c r="F67" s="3"/>
      <c r="G67" s="3"/>
    </row>
    <row r="68" spans="1:7" ht="12.75" customHeight="1" x14ac:dyDescent="0.2">
      <c r="A68" s="2"/>
      <c r="B68" s="3"/>
      <c r="C68" s="3"/>
      <c r="D68" s="3"/>
      <c r="E68" s="3"/>
      <c r="F68" s="3"/>
      <c r="G68" s="3"/>
    </row>
    <row r="69" spans="1:7" ht="12.75" customHeight="1" x14ac:dyDescent="0.2">
      <c r="A69" s="2"/>
      <c r="B69" s="3"/>
      <c r="C69" s="3"/>
      <c r="D69" s="3"/>
      <c r="E69" s="3"/>
      <c r="F69" s="3"/>
      <c r="G69" s="3"/>
    </row>
    <row r="70" spans="1:7" ht="12.75" customHeight="1" x14ac:dyDescent="0.2">
      <c r="A70" s="2"/>
      <c r="B70" s="3"/>
      <c r="C70" s="3"/>
      <c r="D70" s="3"/>
      <c r="E70" s="3"/>
      <c r="F70" s="3"/>
      <c r="G70" s="3"/>
    </row>
    <row r="71" spans="1:7" ht="12.75" customHeight="1" x14ac:dyDescent="0.2">
      <c r="A71" s="2"/>
      <c r="B71" s="3"/>
      <c r="C71" s="3"/>
      <c r="D71" s="3"/>
      <c r="E71" s="3"/>
      <c r="F71" s="3"/>
      <c r="G71" s="3"/>
    </row>
    <row r="72" spans="1:7" ht="12.75" customHeight="1" x14ac:dyDescent="0.2">
      <c r="A72" s="2"/>
      <c r="B72" s="3"/>
      <c r="C72" s="3"/>
      <c r="D72" s="3"/>
      <c r="E72" s="3"/>
      <c r="F72" s="3"/>
      <c r="G72" s="3"/>
    </row>
  </sheetData>
  <sheetProtection algorithmName="SHA-512" hashValue="Vd/ZAdGYAQeEZwi0Miu3XJenNlpL23SJyB2PRMqllTbLiXZGeD8Z8l6ti5EOc/f9YEFPc0bzEOq6BI1K0gJ4rg==" saltValue="3ysYTOqj804dzMWu9SuteQ==" spinCount="100000" sheet="1" objects="1" scenarios="1"/>
  <phoneticPr fontId="0" type="noConversion"/>
  <printOptions gridLines="1" gridLinesSet="0"/>
  <pageMargins left="0.4" right="0.75" top="1" bottom="1" header="0.5" footer="0.5"/>
  <pageSetup scale="83" orientation="portrait" r:id="rId1"/>
  <headerFooter alignWithMargins="0">
    <oddHeader>&amp;C&amp;"Arial,Bold"&amp;14&amp;A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J68"/>
  <sheetViews>
    <sheetView showGridLines="0" topLeftCell="A19" zoomScaleNormal="100" workbookViewId="0">
      <selection activeCell="O43" sqref="O43"/>
    </sheetView>
  </sheetViews>
  <sheetFormatPr defaultRowHeight="12.75" x14ac:dyDescent="0.2"/>
  <cols>
    <col min="1" max="3" width="9.140625" style="274"/>
    <col min="4" max="4" width="3.85546875" style="274" customWidth="1"/>
    <col min="5" max="16384" width="9.140625" style="274"/>
  </cols>
  <sheetData>
    <row r="1" spans="1:9" ht="18.75" x14ac:dyDescent="0.3">
      <c r="A1" s="832" t="s">
        <v>416</v>
      </c>
      <c r="B1" s="832"/>
      <c r="C1" s="832"/>
      <c r="D1" s="832"/>
      <c r="E1" s="832"/>
      <c r="F1" s="832"/>
      <c r="G1" s="832"/>
      <c r="H1" s="832"/>
      <c r="I1" s="832"/>
    </row>
    <row r="3" spans="1:9" ht="42" customHeight="1" x14ac:dyDescent="0.2">
      <c r="A3" s="833" t="s">
        <v>417</v>
      </c>
      <c r="B3" s="833"/>
      <c r="C3" s="833"/>
      <c r="D3" s="833"/>
      <c r="E3" s="833"/>
      <c r="F3" s="833"/>
      <c r="G3" s="833"/>
      <c r="H3" s="833"/>
      <c r="I3" s="833"/>
    </row>
    <row r="6" spans="1:9" ht="15" x14ac:dyDescent="0.25">
      <c r="B6" s="275"/>
      <c r="C6" s="276" t="s">
        <v>418</v>
      </c>
    </row>
    <row r="7" spans="1:9" ht="15" x14ac:dyDescent="0.25">
      <c r="B7" s="275"/>
      <c r="C7" s="276" t="s">
        <v>290</v>
      </c>
    </row>
    <row r="9" spans="1:9" ht="15.75" x14ac:dyDescent="0.25">
      <c r="A9" s="277" t="s">
        <v>419</v>
      </c>
    </row>
    <row r="10" spans="1:9" ht="15" x14ac:dyDescent="0.25">
      <c r="A10" s="278" t="s">
        <v>32</v>
      </c>
      <c r="B10" s="279"/>
      <c r="C10" s="276" t="s">
        <v>101</v>
      </c>
    </row>
    <row r="11" spans="1:9" ht="15.75" x14ac:dyDescent="0.25">
      <c r="A11" s="277"/>
      <c r="C11" s="279"/>
      <c r="D11" s="276" t="s">
        <v>102</v>
      </c>
    </row>
    <row r="12" spans="1:9" ht="15.75" x14ac:dyDescent="0.25">
      <c r="A12" s="277"/>
      <c r="C12" s="279"/>
      <c r="D12" s="276" t="s">
        <v>103</v>
      </c>
    </row>
    <row r="13" spans="1:9" ht="15.75" x14ac:dyDescent="0.25">
      <c r="A13" s="277"/>
      <c r="C13" s="279"/>
      <c r="D13" s="276" t="s">
        <v>104</v>
      </c>
    </row>
    <row r="14" spans="1:9" ht="15.75" x14ac:dyDescent="0.25">
      <c r="A14" s="277"/>
      <c r="C14" s="279"/>
      <c r="D14" s="276" t="s">
        <v>105</v>
      </c>
    </row>
    <row r="15" spans="1:9" ht="15.75" x14ac:dyDescent="0.25">
      <c r="A15" s="277"/>
      <c r="C15" s="279"/>
      <c r="D15" s="276" t="s">
        <v>106</v>
      </c>
    </row>
    <row r="16" spans="1:9" ht="15.75" x14ac:dyDescent="0.25">
      <c r="A16" s="277"/>
      <c r="C16" s="279"/>
      <c r="D16" s="276" t="s">
        <v>107</v>
      </c>
    </row>
    <row r="17" spans="1:7" ht="15.75" x14ac:dyDescent="0.25">
      <c r="A17" s="277"/>
      <c r="C17" s="279"/>
      <c r="D17" s="276" t="s">
        <v>108</v>
      </c>
    </row>
    <row r="18" spans="1:7" s="280" customFormat="1" ht="18" customHeight="1" x14ac:dyDescent="0.25">
      <c r="A18" s="278" t="s">
        <v>34</v>
      </c>
      <c r="B18" s="279"/>
      <c r="C18" s="276" t="s">
        <v>420</v>
      </c>
    </row>
    <row r="19" spans="1:7" s="280" customFormat="1" ht="15" x14ac:dyDescent="0.25">
      <c r="C19" s="279"/>
      <c r="D19" s="278" t="s">
        <v>421</v>
      </c>
      <c r="E19" s="280" t="s">
        <v>43</v>
      </c>
    </row>
    <row r="20" spans="1:7" s="280" customFormat="1" ht="15" x14ac:dyDescent="0.25">
      <c r="E20" s="279"/>
      <c r="F20" s="276" t="s">
        <v>422</v>
      </c>
    </row>
    <row r="21" spans="1:7" s="280" customFormat="1" ht="15" x14ac:dyDescent="0.25">
      <c r="D21" s="274"/>
      <c r="E21" s="279"/>
      <c r="F21" s="276" t="s">
        <v>423</v>
      </c>
    </row>
    <row r="22" spans="1:7" ht="15" x14ac:dyDescent="0.25">
      <c r="E22" s="279"/>
      <c r="F22" s="276" t="s">
        <v>424</v>
      </c>
    </row>
    <row r="23" spans="1:7" ht="15" x14ac:dyDescent="0.25">
      <c r="E23" s="279"/>
      <c r="F23" s="276" t="s">
        <v>425</v>
      </c>
    </row>
    <row r="24" spans="1:7" ht="15" x14ac:dyDescent="0.25">
      <c r="C24" s="279"/>
      <c r="D24" s="278" t="s">
        <v>426</v>
      </c>
      <c r="E24" s="280" t="s">
        <v>427</v>
      </c>
      <c r="F24" s="280"/>
    </row>
    <row r="25" spans="1:7" ht="15" x14ac:dyDescent="0.25">
      <c r="D25" s="280"/>
      <c r="E25" s="279"/>
      <c r="F25" s="276" t="s">
        <v>422</v>
      </c>
    </row>
    <row r="26" spans="1:7" ht="15" x14ac:dyDescent="0.25">
      <c r="E26" s="279"/>
      <c r="F26" s="276" t="s">
        <v>428</v>
      </c>
    </row>
    <row r="27" spans="1:7" ht="15" x14ac:dyDescent="0.25">
      <c r="E27" s="279"/>
      <c r="F27" s="276" t="s">
        <v>429</v>
      </c>
    </row>
    <row r="28" spans="1:7" ht="15" x14ac:dyDescent="0.25">
      <c r="A28" s="278" t="s">
        <v>35</v>
      </c>
      <c r="B28" s="279"/>
      <c r="C28" s="276" t="s">
        <v>485</v>
      </c>
      <c r="D28" s="280"/>
      <c r="E28" s="280"/>
      <c r="F28" s="280"/>
      <c r="G28" s="280"/>
    </row>
    <row r="29" spans="1:7" ht="15" x14ac:dyDescent="0.25">
      <c r="A29" s="280"/>
      <c r="B29" s="280"/>
      <c r="C29" s="279"/>
      <c r="D29" s="278" t="s">
        <v>421</v>
      </c>
      <c r="E29" s="280" t="s">
        <v>430</v>
      </c>
      <c r="F29" s="280"/>
      <c r="G29" s="280"/>
    </row>
    <row r="30" spans="1:7" ht="15" x14ac:dyDescent="0.25">
      <c r="A30" s="278" t="s">
        <v>163</v>
      </c>
      <c r="B30" s="279"/>
      <c r="C30" s="276" t="s">
        <v>431</v>
      </c>
      <c r="D30" s="280"/>
      <c r="E30" s="280"/>
      <c r="F30" s="280"/>
      <c r="G30" s="280"/>
    </row>
    <row r="31" spans="1:7" ht="15" x14ac:dyDescent="0.25">
      <c r="A31" s="280"/>
      <c r="B31" s="280"/>
      <c r="C31" s="279"/>
      <c r="D31" s="278" t="s">
        <v>421</v>
      </c>
      <c r="E31" s="280" t="s">
        <v>432</v>
      </c>
      <c r="F31" s="280"/>
      <c r="G31" s="280"/>
    </row>
    <row r="32" spans="1:7" ht="15" x14ac:dyDescent="0.25">
      <c r="A32" s="278" t="s">
        <v>169</v>
      </c>
      <c r="B32" s="279"/>
      <c r="C32" s="276" t="s">
        <v>433</v>
      </c>
    </row>
    <row r="33" spans="1:7" ht="15" x14ac:dyDescent="0.25">
      <c r="A33" s="278" t="s">
        <v>170</v>
      </c>
      <c r="B33" s="279"/>
      <c r="C33" s="280" t="s">
        <v>434</v>
      </c>
      <c r="F33" s="280"/>
      <c r="G33" s="280"/>
    </row>
    <row r="34" spans="1:7" ht="15" x14ac:dyDescent="0.25">
      <c r="A34" s="280"/>
      <c r="C34" s="279"/>
      <c r="D34" s="278" t="s">
        <v>421</v>
      </c>
      <c r="E34" s="280" t="s">
        <v>435</v>
      </c>
      <c r="G34" s="280"/>
    </row>
    <row r="35" spans="1:7" ht="15" x14ac:dyDescent="0.25">
      <c r="A35" s="278" t="s">
        <v>210</v>
      </c>
      <c r="B35" s="279"/>
      <c r="C35" s="276" t="s">
        <v>436</v>
      </c>
    </row>
    <row r="36" spans="1:7" ht="15" x14ac:dyDescent="0.25">
      <c r="A36" s="278" t="s">
        <v>211</v>
      </c>
      <c r="B36" s="279"/>
      <c r="C36" s="276" t="s">
        <v>437</v>
      </c>
    </row>
    <row r="37" spans="1:7" ht="15" x14ac:dyDescent="0.25">
      <c r="C37" s="279"/>
      <c r="D37" s="278" t="s">
        <v>421</v>
      </c>
      <c r="E37" s="280" t="s">
        <v>438</v>
      </c>
      <c r="F37" s="280"/>
    </row>
    <row r="38" spans="1:7" ht="15" x14ac:dyDescent="0.25">
      <c r="C38" s="279"/>
      <c r="D38" s="278" t="s">
        <v>426</v>
      </c>
      <c r="E38" s="280" t="s">
        <v>439</v>
      </c>
    </row>
    <row r="39" spans="1:7" ht="15" x14ac:dyDescent="0.25">
      <c r="C39" s="279"/>
      <c r="D39" s="278" t="s">
        <v>440</v>
      </c>
      <c r="E39" s="280" t="s">
        <v>441</v>
      </c>
    </row>
    <row r="40" spans="1:7" ht="15" x14ac:dyDescent="0.25">
      <c r="C40" s="279"/>
      <c r="D40" s="278" t="s">
        <v>442</v>
      </c>
      <c r="E40" s="280" t="s">
        <v>443</v>
      </c>
    </row>
    <row r="41" spans="1:7" ht="18.75" customHeight="1" x14ac:dyDescent="0.25">
      <c r="C41" s="279"/>
      <c r="D41" s="337" t="s">
        <v>444</v>
      </c>
      <c r="E41" s="338" t="s">
        <v>65</v>
      </c>
    </row>
    <row r="42" spans="1:7" ht="15" x14ac:dyDescent="0.25">
      <c r="A42" s="278" t="s">
        <v>214</v>
      </c>
      <c r="B42" s="279"/>
      <c r="C42" s="276" t="s">
        <v>445</v>
      </c>
    </row>
    <row r="43" spans="1:7" ht="15" x14ac:dyDescent="0.25">
      <c r="A43" s="278" t="s">
        <v>448</v>
      </c>
      <c r="B43" s="279"/>
      <c r="C43" s="280" t="s">
        <v>446</v>
      </c>
    </row>
    <row r="44" spans="1:7" ht="15" x14ac:dyDescent="0.25">
      <c r="A44" s="280"/>
      <c r="C44" s="279"/>
      <c r="D44" s="278" t="s">
        <v>421</v>
      </c>
      <c r="E44" s="280" t="s">
        <v>447</v>
      </c>
    </row>
    <row r="45" spans="1:7" ht="15" x14ac:dyDescent="0.25">
      <c r="A45" s="278" t="s">
        <v>449</v>
      </c>
      <c r="B45" s="279"/>
      <c r="C45" s="276" t="s">
        <v>934</v>
      </c>
    </row>
    <row r="46" spans="1:7" ht="15" x14ac:dyDescent="0.25">
      <c r="A46" s="278" t="s">
        <v>451</v>
      </c>
      <c r="B46" s="279"/>
      <c r="C46" s="276" t="s">
        <v>935</v>
      </c>
    </row>
    <row r="47" spans="1:7" ht="15" x14ac:dyDescent="0.25">
      <c r="A47" s="278" t="s">
        <v>455</v>
      </c>
      <c r="B47" s="279"/>
      <c r="C47" s="276" t="s">
        <v>450</v>
      </c>
    </row>
    <row r="48" spans="1:7" ht="15" x14ac:dyDescent="0.25">
      <c r="A48" s="278" t="s">
        <v>456</v>
      </c>
      <c r="B48" s="279"/>
      <c r="C48" s="276" t="s">
        <v>452</v>
      </c>
    </row>
    <row r="49" spans="1:10" ht="15" x14ac:dyDescent="0.25">
      <c r="C49" s="279"/>
      <c r="D49" s="278" t="s">
        <v>421</v>
      </c>
      <c r="E49" s="280" t="s">
        <v>453</v>
      </c>
    </row>
    <row r="50" spans="1:10" ht="18" customHeight="1" x14ac:dyDescent="0.25">
      <c r="C50" s="279"/>
      <c r="D50" s="278" t="s">
        <v>426</v>
      </c>
      <c r="E50" s="280" t="s">
        <v>454</v>
      </c>
    </row>
    <row r="51" spans="1:10" ht="15" x14ac:dyDescent="0.25">
      <c r="A51" s="278" t="s">
        <v>458</v>
      </c>
      <c r="B51" s="279"/>
      <c r="C51" s="276" t="s">
        <v>936</v>
      </c>
    </row>
    <row r="52" spans="1:10" ht="15" x14ac:dyDescent="0.25">
      <c r="A52" s="278" t="s">
        <v>460</v>
      </c>
      <c r="B52" s="279"/>
      <c r="C52" s="276" t="s">
        <v>457</v>
      </c>
    </row>
    <row r="53" spans="1:10" ht="15" x14ac:dyDescent="0.25">
      <c r="A53" s="278" t="s">
        <v>462</v>
      </c>
      <c r="B53" s="279"/>
      <c r="C53" s="276" t="s">
        <v>459</v>
      </c>
    </row>
    <row r="54" spans="1:10" ht="15" x14ac:dyDescent="0.25">
      <c r="A54" s="278" t="s">
        <v>464</v>
      </c>
      <c r="B54" s="279"/>
      <c r="C54" s="276" t="s">
        <v>461</v>
      </c>
    </row>
    <row r="55" spans="1:10" ht="15" x14ac:dyDescent="0.25">
      <c r="A55" s="278" t="s">
        <v>465</v>
      </c>
      <c r="B55" s="279"/>
      <c r="C55" s="276" t="s">
        <v>463</v>
      </c>
    </row>
    <row r="56" spans="1:10" ht="15" x14ac:dyDescent="0.25">
      <c r="A56" s="278" t="s">
        <v>467</v>
      </c>
      <c r="B56" s="279"/>
      <c r="C56" s="276" t="s">
        <v>250</v>
      </c>
    </row>
    <row r="57" spans="1:10" ht="15" x14ac:dyDescent="0.25">
      <c r="A57" s="278" t="s">
        <v>468</v>
      </c>
      <c r="B57" s="279"/>
      <c r="C57" s="276" t="s">
        <v>466</v>
      </c>
    </row>
    <row r="58" spans="1:10" ht="15" x14ac:dyDescent="0.25">
      <c r="A58" s="278" t="s">
        <v>470</v>
      </c>
      <c r="B58" s="279"/>
      <c r="C58" s="276" t="s">
        <v>536</v>
      </c>
    </row>
    <row r="59" spans="1:10" ht="15" x14ac:dyDescent="0.25">
      <c r="A59" s="278" t="s">
        <v>472</v>
      </c>
      <c r="B59" s="279"/>
      <c r="C59" s="276" t="s">
        <v>469</v>
      </c>
    </row>
    <row r="60" spans="1:10" ht="15" x14ac:dyDescent="0.25">
      <c r="A60" s="278" t="s">
        <v>474</v>
      </c>
      <c r="B60" s="279"/>
      <c r="C60" s="276" t="s">
        <v>471</v>
      </c>
    </row>
    <row r="61" spans="1:10" ht="15" x14ac:dyDescent="0.25">
      <c r="A61" s="278" t="s">
        <v>476</v>
      </c>
      <c r="B61" s="279"/>
      <c r="C61" s="276" t="s">
        <v>473</v>
      </c>
    </row>
    <row r="62" spans="1:10" ht="15" x14ac:dyDescent="0.25">
      <c r="A62" s="278" t="s">
        <v>477</v>
      </c>
      <c r="B62" s="279"/>
      <c r="C62" s="276" t="s">
        <v>475</v>
      </c>
    </row>
    <row r="63" spans="1:10" ht="47.25" customHeight="1" x14ac:dyDescent="0.25">
      <c r="A63" s="337" t="s">
        <v>479</v>
      </c>
      <c r="B63" s="279"/>
      <c r="C63" s="834" t="s">
        <v>1136</v>
      </c>
      <c r="D63" s="834"/>
      <c r="E63" s="834"/>
      <c r="F63" s="834"/>
      <c r="G63" s="834"/>
      <c r="H63" s="834"/>
      <c r="I63" s="834"/>
      <c r="J63" s="834"/>
    </row>
    <row r="64" spans="1:10" ht="15" x14ac:dyDescent="0.25">
      <c r="A64" s="278" t="s">
        <v>481</v>
      </c>
      <c r="B64" s="279"/>
      <c r="C64" s="276" t="s">
        <v>478</v>
      </c>
    </row>
    <row r="65" spans="1:3" ht="15" x14ac:dyDescent="0.25">
      <c r="A65" s="278" t="s">
        <v>483</v>
      </c>
      <c r="B65" s="279"/>
      <c r="C65" s="276" t="s">
        <v>480</v>
      </c>
    </row>
    <row r="66" spans="1:3" ht="15" x14ac:dyDescent="0.25">
      <c r="A66" s="278" t="s">
        <v>537</v>
      </c>
      <c r="B66" s="279"/>
      <c r="C66" s="276" t="s">
        <v>482</v>
      </c>
    </row>
    <row r="67" spans="1:3" ht="15" x14ac:dyDescent="0.25">
      <c r="A67" s="278" t="s">
        <v>538</v>
      </c>
      <c r="B67" s="279"/>
      <c r="C67" s="276" t="s">
        <v>484</v>
      </c>
    </row>
    <row r="68" spans="1:3" ht="15" x14ac:dyDescent="0.25">
      <c r="A68" s="278" t="s">
        <v>539</v>
      </c>
      <c r="B68" s="279"/>
      <c r="C68" s="276" t="s">
        <v>540</v>
      </c>
    </row>
  </sheetData>
  <sheetProtection algorithmName="SHA-512" hashValue="JOKLxG56i2CtXpR/hYdpvLp9pR+ZcraDO7M09KbjgS3yDEYPBViRelUihqkw+uKPei8/iNQ14F1KjkvpgFrM+w==" saltValue="U41bEmXwyQauhai7rluq8Q==" spinCount="100000" sheet="1" objects="1" scenarios="1"/>
  <mergeCells count="3">
    <mergeCell ref="A1:I1"/>
    <mergeCell ref="A3:I3"/>
    <mergeCell ref="C63:J63"/>
  </mergeCells>
  <phoneticPr fontId="17" type="noConversion"/>
  <pageMargins left="0.7" right="0.7" top="0.75" bottom="0.75" header="0.3" footer="0.3"/>
  <pageSetup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295275</xdr:colOff>
                    <xdr:row>5</xdr:row>
                    <xdr:rowOff>0</xdr:rowOff>
                  </from>
                  <to>
                    <xdr:col>1</xdr:col>
                    <xdr:colOff>600075</xdr:colOff>
                    <xdr:row>6</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295275</xdr:colOff>
                    <xdr:row>6</xdr:row>
                    <xdr:rowOff>0</xdr:rowOff>
                  </from>
                  <to>
                    <xdr:col>1</xdr:col>
                    <xdr:colOff>600075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295275</xdr:colOff>
                    <xdr:row>17</xdr:row>
                    <xdr:rowOff>0</xdr:rowOff>
                  </from>
                  <to>
                    <xdr:col>1</xdr:col>
                    <xdr:colOff>600075</xdr:colOff>
                    <xdr:row>17</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295275</xdr:colOff>
                    <xdr:row>19</xdr:row>
                    <xdr:rowOff>0</xdr:rowOff>
                  </from>
                  <to>
                    <xdr:col>4</xdr:col>
                    <xdr:colOff>600075</xdr:colOff>
                    <xdr:row>20</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295275</xdr:colOff>
                    <xdr:row>20</xdr:row>
                    <xdr:rowOff>0</xdr:rowOff>
                  </from>
                  <to>
                    <xdr:col>4</xdr:col>
                    <xdr:colOff>600075</xdr:colOff>
                    <xdr:row>21</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295275</xdr:colOff>
                    <xdr:row>21</xdr:row>
                    <xdr:rowOff>0</xdr:rowOff>
                  </from>
                  <to>
                    <xdr:col>4</xdr:col>
                    <xdr:colOff>600075</xdr:colOff>
                    <xdr:row>22</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4</xdr:col>
                    <xdr:colOff>295275</xdr:colOff>
                    <xdr:row>22</xdr:row>
                    <xdr:rowOff>0</xdr:rowOff>
                  </from>
                  <to>
                    <xdr:col>4</xdr:col>
                    <xdr:colOff>600075</xdr:colOff>
                    <xdr:row>23</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295275</xdr:colOff>
                    <xdr:row>24</xdr:row>
                    <xdr:rowOff>0</xdr:rowOff>
                  </from>
                  <to>
                    <xdr:col>4</xdr:col>
                    <xdr:colOff>600075</xdr:colOff>
                    <xdr:row>25</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295275</xdr:colOff>
                    <xdr:row>25</xdr:row>
                    <xdr:rowOff>0</xdr:rowOff>
                  </from>
                  <to>
                    <xdr:col>4</xdr:col>
                    <xdr:colOff>600075</xdr:colOff>
                    <xdr:row>26</xdr:row>
                    <xdr:rowOff>28575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295275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xdr:col>
                    <xdr:colOff>295275</xdr:colOff>
                    <xdr:row>23</xdr:row>
                    <xdr:rowOff>0</xdr:rowOff>
                  </from>
                  <to>
                    <xdr:col>2</xdr:col>
                    <xdr:colOff>600075</xdr:colOff>
                    <xdr:row>24</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xdr:col>
                    <xdr:colOff>295275</xdr:colOff>
                    <xdr:row>17</xdr:row>
                    <xdr:rowOff>190500</xdr:rowOff>
                  </from>
                  <to>
                    <xdr:col>2</xdr:col>
                    <xdr:colOff>600075</xdr:colOff>
                    <xdr:row>18</xdr:row>
                    <xdr:rowOff>180975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295275</xdr:colOff>
                    <xdr:row>27</xdr:row>
                    <xdr:rowOff>0</xdr:rowOff>
                  </from>
                  <to>
                    <xdr:col>1</xdr:col>
                    <xdr:colOff>600075</xdr:colOff>
                    <xdr:row>28</xdr:row>
                    <xdr:rowOff>28575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295275</xdr:colOff>
                    <xdr:row>28</xdr:row>
                    <xdr:rowOff>0</xdr:rowOff>
                  </from>
                  <to>
                    <xdr:col>2</xdr:col>
                    <xdr:colOff>600075</xdr:colOff>
                    <xdr:row>29</xdr:row>
                    <xdr:rowOff>28575</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1</xdr:col>
                    <xdr:colOff>295275</xdr:colOff>
                    <xdr:row>29</xdr:row>
                    <xdr:rowOff>0</xdr:rowOff>
                  </from>
                  <to>
                    <xdr:col>1</xdr:col>
                    <xdr:colOff>600075</xdr:colOff>
                    <xdr:row>30</xdr:row>
                    <xdr:rowOff>28575</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2</xdr:col>
                    <xdr:colOff>295275</xdr:colOff>
                    <xdr:row>30</xdr:row>
                    <xdr:rowOff>0</xdr:rowOff>
                  </from>
                  <to>
                    <xdr:col>2</xdr:col>
                    <xdr:colOff>600075</xdr:colOff>
                    <xdr:row>31</xdr:row>
                    <xdr:rowOff>28575</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1</xdr:col>
                    <xdr:colOff>295275</xdr:colOff>
                    <xdr:row>31</xdr:row>
                    <xdr:rowOff>0</xdr:rowOff>
                  </from>
                  <to>
                    <xdr:col>1</xdr:col>
                    <xdr:colOff>600075</xdr:colOff>
                    <xdr:row>32</xdr:row>
                    <xdr:rowOff>28575</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1</xdr:col>
                    <xdr:colOff>295275</xdr:colOff>
                    <xdr:row>32</xdr:row>
                    <xdr:rowOff>0</xdr:rowOff>
                  </from>
                  <to>
                    <xdr:col>1</xdr:col>
                    <xdr:colOff>600075</xdr:colOff>
                    <xdr:row>33</xdr:row>
                    <xdr:rowOff>28575</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2</xdr:col>
                    <xdr:colOff>295275</xdr:colOff>
                    <xdr:row>33</xdr:row>
                    <xdr:rowOff>0</xdr:rowOff>
                  </from>
                  <to>
                    <xdr:col>2</xdr:col>
                    <xdr:colOff>600075</xdr:colOff>
                    <xdr:row>34</xdr:row>
                    <xdr:rowOff>28575</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1</xdr:col>
                    <xdr:colOff>295275</xdr:colOff>
                    <xdr:row>34</xdr:row>
                    <xdr:rowOff>0</xdr:rowOff>
                  </from>
                  <to>
                    <xdr:col>1</xdr:col>
                    <xdr:colOff>600075</xdr:colOff>
                    <xdr:row>35</xdr:row>
                    <xdr:rowOff>28575</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1</xdr:col>
                    <xdr:colOff>295275</xdr:colOff>
                    <xdr:row>35</xdr:row>
                    <xdr:rowOff>0</xdr:rowOff>
                  </from>
                  <to>
                    <xdr:col>1</xdr:col>
                    <xdr:colOff>600075</xdr:colOff>
                    <xdr:row>36</xdr:row>
                    <xdr:rowOff>28575</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2</xdr:col>
                    <xdr:colOff>295275</xdr:colOff>
                    <xdr:row>36</xdr:row>
                    <xdr:rowOff>0</xdr:rowOff>
                  </from>
                  <to>
                    <xdr:col>2</xdr:col>
                    <xdr:colOff>600075</xdr:colOff>
                    <xdr:row>37</xdr:row>
                    <xdr:rowOff>28575</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2</xdr:col>
                    <xdr:colOff>295275</xdr:colOff>
                    <xdr:row>37</xdr:row>
                    <xdr:rowOff>0</xdr:rowOff>
                  </from>
                  <to>
                    <xdr:col>2</xdr:col>
                    <xdr:colOff>600075</xdr:colOff>
                    <xdr:row>38</xdr:row>
                    <xdr:rowOff>28575</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2</xdr:col>
                    <xdr:colOff>295275</xdr:colOff>
                    <xdr:row>38</xdr:row>
                    <xdr:rowOff>0</xdr:rowOff>
                  </from>
                  <to>
                    <xdr:col>2</xdr:col>
                    <xdr:colOff>600075</xdr:colOff>
                    <xdr:row>39</xdr:row>
                    <xdr:rowOff>28575</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2</xdr:col>
                    <xdr:colOff>295275</xdr:colOff>
                    <xdr:row>40</xdr:row>
                    <xdr:rowOff>0</xdr:rowOff>
                  </from>
                  <to>
                    <xdr:col>2</xdr:col>
                    <xdr:colOff>600075</xdr:colOff>
                    <xdr:row>40</xdr:row>
                    <xdr:rowOff>219075</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1</xdr:col>
                    <xdr:colOff>295275</xdr:colOff>
                    <xdr:row>41</xdr:row>
                    <xdr:rowOff>0</xdr:rowOff>
                  </from>
                  <to>
                    <xdr:col>1</xdr:col>
                    <xdr:colOff>600075</xdr:colOff>
                    <xdr:row>42</xdr:row>
                    <xdr:rowOff>28575</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1</xdr:col>
                    <xdr:colOff>295275</xdr:colOff>
                    <xdr:row>41</xdr:row>
                    <xdr:rowOff>0</xdr:rowOff>
                  </from>
                  <to>
                    <xdr:col>1</xdr:col>
                    <xdr:colOff>600075</xdr:colOff>
                    <xdr:row>42</xdr:row>
                    <xdr:rowOff>28575</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1</xdr:col>
                    <xdr:colOff>295275</xdr:colOff>
                    <xdr:row>42</xdr:row>
                    <xdr:rowOff>0</xdr:rowOff>
                  </from>
                  <to>
                    <xdr:col>1</xdr:col>
                    <xdr:colOff>600075</xdr:colOff>
                    <xdr:row>43</xdr:row>
                    <xdr:rowOff>28575</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2</xdr:col>
                    <xdr:colOff>295275</xdr:colOff>
                    <xdr:row>43</xdr:row>
                    <xdr:rowOff>0</xdr:rowOff>
                  </from>
                  <to>
                    <xdr:col>2</xdr:col>
                    <xdr:colOff>600075</xdr:colOff>
                    <xdr:row>44</xdr:row>
                    <xdr:rowOff>28575</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2</xdr:col>
                    <xdr:colOff>295275</xdr:colOff>
                    <xdr:row>43</xdr:row>
                    <xdr:rowOff>0</xdr:rowOff>
                  </from>
                  <to>
                    <xdr:col>2</xdr:col>
                    <xdr:colOff>600075</xdr:colOff>
                    <xdr:row>44</xdr:row>
                    <xdr:rowOff>28575</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8" r:id="rId40" name="Check Box 38">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9" r:id="rId41" name="Check Box 39">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1</xdr:col>
                    <xdr:colOff>295275</xdr:colOff>
                    <xdr:row>47</xdr:row>
                    <xdr:rowOff>0</xdr:rowOff>
                  </from>
                  <to>
                    <xdr:col>1</xdr:col>
                    <xdr:colOff>600075</xdr:colOff>
                    <xdr:row>48</xdr:row>
                    <xdr:rowOff>28575</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1</xdr:col>
                    <xdr:colOff>295275</xdr:colOff>
                    <xdr:row>47</xdr:row>
                    <xdr:rowOff>0</xdr:rowOff>
                  </from>
                  <to>
                    <xdr:col>1</xdr:col>
                    <xdr:colOff>600075</xdr:colOff>
                    <xdr:row>48</xdr:row>
                    <xdr:rowOff>28575</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2</xdr:col>
                    <xdr:colOff>295275</xdr:colOff>
                    <xdr:row>48</xdr:row>
                    <xdr:rowOff>0</xdr:rowOff>
                  </from>
                  <to>
                    <xdr:col>2</xdr:col>
                    <xdr:colOff>600075</xdr:colOff>
                    <xdr:row>49</xdr:row>
                    <xdr:rowOff>28575</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2</xdr:col>
                    <xdr:colOff>295275</xdr:colOff>
                    <xdr:row>49</xdr:row>
                    <xdr:rowOff>0</xdr:rowOff>
                  </from>
                  <to>
                    <xdr:col>2</xdr:col>
                    <xdr:colOff>600075</xdr:colOff>
                    <xdr:row>49</xdr:row>
                    <xdr:rowOff>219075</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5" r:id="rId47" name="Check Box 45">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6" r:id="rId48" name="Check Box 46">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7" r:id="rId49" name="Check Box 47">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8" r:id="rId50" name="Check Box 48">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9" r:id="rId51" name="Check Box 49">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2" r:id="rId54" name="Check Box 52">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3" r:id="rId55" name="Check Box 53">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4" r:id="rId56" name="Check Box 54">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5" r:id="rId57" name="Check Box 55">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6" r:id="rId58" name="Check Box 56">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7" r:id="rId59" name="Check Box 57">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8" r:id="rId60" name="Check Box 58">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9" r:id="rId61" name="Check Box 59">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0" r:id="rId62" name="Check Box 60">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1" r:id="rId63" name="Check Box 61">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2" r:id="rId64" name="Check Box 62">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3" r:id="rId65" name="Check Box 63">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4" r:id="rId66" name="Check Box 64">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5" r:id="rId67" name="Check Box 65">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6" r:id="rId68" name="Check Box 66">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7" r:id="rId69" name="Check Box 67">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8" r:id="rId70" name="Check Box 68">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9" r:id="rId71" name="Check Box 6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0" r:id="rId72" name="Check Box 70">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1" r:id="rId73" name="Check Box 71">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2" r:id="rId74" name="Check Box 72">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3" r:id="rId75" name="Check Box 73">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4" r:id="rId76" name="Check Box 74">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5" r:id="rId77" name="Check Box 75">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6" r:id="rId78" name="Check Box 76">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7" r:id="rId79" name="Check Box 77">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8" r:id="rId80" name="Check Box 78">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9" r:id="rId81" name="Check Box 7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0" r:id="rId82" name="Check Box 80">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1" r:id="rId83" name="Check Box 81">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2" r:id="rId84" name="Check Box 82">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3" r:id="rId85" name="Check Box 8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4" r:id="rId86" name="Check Box 8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5" r:id="rId87" name="Check Box 8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6" r:id="rId88" name="Check Box 8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7" r:id="rId89" name="Check Box 8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8" r:id="rId90" name="Check Box 8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9" r:id="rId91" name="Check Box 8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0" r:id="rId92" name="Check Box 9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1" r:id="rId93" name="Check Box 9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2" r:id="rId94" name="Check Box 9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3" r:id="rId95" name="Check Box 9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4" r:id="rId96" name="Check Box 9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5" r:id="rId97" name="Check Box 9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6" r:id="rId98" name="Check Box 9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7" r:id="rId99" name="Check Box 9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8" r:id="rId100" name="Check Box 9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9" r:id="rId101" name="Check Box 9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40" r:id="rId102" name="Check Box 10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41" r:id="rId103" name="Check Box 101">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2" r:id="rId104" name="Check Box 102">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3" r:id="rId105" name="Check Box 103">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4" r:id="rId106" name="Check Box 104">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5" r:id="rId107" name="Check Box 105">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6" r:id="rId108" name="Check Box 106">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7" r:id="rId109" name="Check Box 107">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8" r:id="rId110" name="Check Box 108">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9" r:id="rId111" name="Check Box 109">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0" r:id="rId112" name="Check Box 110">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1" r:id="rId113" name="Check Box 111">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2" r:id="rId114" name="Check Box 112">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3" r:id="rId115" name="Check Box 113">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4" r:id="rId116" name="Check Box 114">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5" r:id="rId117" name="Check Box 115">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6" r:id="rId118" name="Check Box 116">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7" r:id="rId119" name="Check Box 117">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8" r:id="rId120" name="Check Box 118">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9" r:id="rId121" name="Check Box 119">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0" r:id="rId122" name="Check Box 120">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1" r:id="rId123" name="Check Box 121">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4" r:id="rId126" name="Check Box 124">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5" r:id="rId127" name="Check Box 125">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6" r:id="rId128" name="Check Box 126">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7" r:id="rId129" name="Check Box 127">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8" r:id="rId130" name="Check Box 128">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9" r:id="rId131" name="Check Box 129">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0" r:id="rId132" name="Check Box 130">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1" r:id="rId133" name="Check Box 131">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2" r:id="rId134" name="Check Box 132">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3" r:id="rId135" name="Check Box 133">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4" r:id="rId136" name="Check Box 134">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5" r:id="rId137" name="Check Box 135">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6" r:id="rId138" name="Check Box 136">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7" r:id="rId139" name="Check Box 137">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78" r:id="rId140" name="Check Box 138">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79" r:id="rId141" name="Check Box 139">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0" r:id="rId142" name="Check Box 140">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1" r:id="rId143" name="Check Box 141">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2" r:id="rId144" name="Check Box 142">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3" r:id="rId145" name="Check Box 143">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4" r:id="rId146" name="Check Box 144">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5" r:id="rId147" name="Check Box 145">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6" r:id="rId148" name="Check Box 146">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7" r:id="rId149" name="Check Box 147">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8" r:id="rId150" name="Check Box 148">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9" r:id="rId151" name="Check Box 149">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0" r:id="rId152" name="Check Box 150">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1" r:id="rId153" name="Check Box 151">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2" r:id="rId154" name="Check Box 152">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3" r:id="rId155" name="Check Box 153">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4" r:id="rId156" name="Check Box 154">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5" r:id="rId157" name="Check Box 15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6" r:id="rId158" name="Check Box 15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7" r:id="rId159" name="Check Box 15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8" r:id="rId160" name="Check Box 158">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9" r:id="rId161" name="Check Box 159">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0" r:id="rId162" name="Check Box 160">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1" r:id="rId163" name="Check Box 161">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2" r:id="rId164" name="Check Box 162">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3" r:id="rId165" name="Check Box 163">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4" r:id="rId166" name="Check Box 164">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5" r:id="rId167" name="Check Box 16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6" r:id="rId168" name="Check Box 16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7" r:id="rId169" name="Check Box 16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8" r:id="rId170" name="Check Box 168">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9" r:id="rId171" name="Check Box 169">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0" r:id="rId172" name="Check Box 170">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1" r:id="rId173" name="Check Box 171">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2" r:id="rId174" name="Check Box 172">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3" r:id="rId175" name="Check Box 173">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4" r:id="rId176" name="Check Box 174">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5" r:id="rId177" name="Check Box 17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6" r:id="rId178" name="Check Box 17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7" r:id="rId179" name="Check Box 17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8" r:id="rId180" name="Check Box 17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19" r:id="rId181" name="Check Box 17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0" r:id="rId182" name="Check Box 18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1" r:id="rId183" name="Check Box 181">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2" r:id="rId184" name="Check Box 182">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3" r:id="rId185" name="Check Box 183">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4" r:id="rId186" name="Check Box 184">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5" r:id="rId187" name="Check Box 185">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6" r:id="rId188" name="Check Box 186">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7" r:id="rId189" name="Check Box 187">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8" r:id="rId190" name="Check Box 18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9" r:id="rId191" name="Check Box 18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0" r:id="rId192" name="Check Box 19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1" r:id="rId193" name="Check Box 191">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2" r:id="rId194" name="Check Box 192">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3" r:id="rId195" name="Check Box 193">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4" r:id="rId196" name="Check Box 194">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5" r:id="rId197" name="Check Box 195">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6" r:id="rId198" name="Check Box 196">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7" r:id="rId199" name="Check Box 197">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8" r:id="rId200" name="Check Box 19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9" r:id="rId201" name="Check Box 19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40" r:id="rId202" name="Check Box 20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41" r:id="rId203" name="Check Box 20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2" r:id="rId204" name="Check Box 20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3" r:id="rId205" name="Check Box 20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4" r:id="rId206" name="Check Box 20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5" r:id="rId207" name="Check Box 205">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6" r:id="rId208" name="Check Box 206">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7" r:id="rId209" name="Check Box 207">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8" r:id="rId210" name="Check Box 208">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9" r:id="rId211" name="Check Box 209">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0" r:id="rId212" name="Check Box 210">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1" r:id="rId213" name="Check Box 21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2" r:id="rId214" name="Check Box 21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3" r:id="rId215" name="Check Box 21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4" r:id="rId216" name="Check Box 21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5" r:id="rId217" name="Check Box 215">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6" r:id="rId218" name="Check Box 216">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7" r:id="rId219" name="Check Box 217">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8" r:id="rId220" name="Check Box 218">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9" r:id="rId221" name="Check Box 219">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0" r:id="rId222" name="Check Box 220">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1" r:id="rId223" name="Check Box 22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2" r:id="rId224" name="Check Box 22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3" r:id="rId225" name="Check Box 22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4" r:id="rId226" name="Check Box 22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5" r:id="rId227" name="Check Box 22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6" r:id="rId228" name="Check Box 22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7" r:id="rId229" name="Check Box 227">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8" r:id="rId230" name="Check Box 228">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9" r:id="rId231" name="Check Box 229">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0" r:id="rId232" name="Check Box 230">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1" r:id="rId233" name="Check Box 231">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2" r:id="rId234" name="Check Box 232">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3" r:id="rId235" name="Check Box 23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4" r:id="rId236" name="Check Box 23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5" r:id="rId237" name="Check Box 23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6" r:id="rId238" name="Check Box 23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7" r:id="rId239" name="Check Box 237">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8" r:id="rId240" name="Check Box 238">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9" r:id="rId241" name="Check Box 239">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0" r:id="rId242" name="Check Box 240">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1" r:id="rId243" name="Check Box 241">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2" r:id="rId244" name="Check Box 242">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3" r:id="rId245" name="Check Box 24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4" r:id="rId246" name="Check Box 24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5" r:id="rId247" name="Check Box 24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6" r:id="rId248" name="Check Box 24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7" r:id="rId249" name="Check Box 24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88" r:id="rId250" name="Check Box 24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89" r:id="rId251" name="Check Box 24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0" r:id="rId252" name="Check Box 25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1" r:id="rId253" name="Check Box 25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2" r:id="rId254" name="Check Box 25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3" r:id="rId255" name="Check Box 25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4" r:id="rId256" name="Check Box 25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5" r:id="rId257" name="Check Box 255">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6" r:id="rId258" name="Check Box 256">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7" r:id="rId259" name="Check Box 25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8" r:id="rId260" name="Check Box 25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9" r:id="rId261" name="Check Box 25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0" r:id="rId262" name="Check Box 26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1" r:id="rId263" name="Check Box 26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2" r:id="rId264" name="Check Box 26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3" r:id="rId265" name="Check Box 26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4" r:id="rId266" name="Check Box 26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5" r:id="rId267" name="Check Box 265">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6" r:id="rId268" name="Check Box 266">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7" r:id="rId269" name="Check Box 26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8" r:id="rId270" name="Check Box 26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9" r:id="rId271" name="Check Box 26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0" r:id="rId272" name="Check Box 27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1" r:id="rId273" name="Check Box 27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2" r:id="rId274" name="Check Box 27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3" r:id="rId275" name="Check Box 27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4" r:id="rId276" name="Check Box 27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5" r:id="rId277" name="Check Box 27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6" r:id="rId278" name="Check Box 27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7" r:id="rId279" name="Check Box 27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8" r:id="rId280" name="Check Box 27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9" r:id="rId281" name="Check Box 27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0" r:id="rId282" name="Check Box 28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1" r:id="rId283" name="Check Box 28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2" r:id="rId284" name="Check Box 28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3" r:id="rId285" name="Check Box 283">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4" r:id="rId286" name="Check Box 284">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5" r:id="rId287" name="Check Box 28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6" r:id="rId288" name="Check Box 28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7" r:id="rId289" name="Check Box 28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8" r:id="rId290" name="Check Box 28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9" r:id="rId291" name="Check Box 28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0" r:id="rId292" name="Check Box 29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1" r:id="rId293" name="Check Box 29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2" r:id="rId294" name="Check Box 29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3" r:id="rId295" name="Check Box 293">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4" r:id="rId296" name="Check Box 294">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5" r:id="rId297" name="Check Box 29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6" r:id="rId298" name="Check Box 29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7" r:id="rId299" name="Check Box 29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8" r:id="rId300" name="Check Box 29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9" r:id="rId301" name="Check Box 29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0" r:id="rId302" name="Check Box 30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1" r:id="rId303" name="Check Box 30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2" r:id="rId304" name="Check Box 30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3" r:id="rId305" name="Check Box 30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4" r:id="rId306" name="Check Box 30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5" r:id="rId307" name="Check Box 30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6" r:id="rId308" name="Check Box 30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7" r:id="rId309" name="Check Box 30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8" r:id="rId310" name="Check Box 30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9" r:id="rId311" name="Check Box 30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0" r:id="rId312" name="Check Box 31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1" r:id="rId313" name="Check Box 31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2" r:id="rId314" name="Check Box 31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3" r:id="rId315" name="Check Box 31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4" r:id="rId316" name="Check Box 31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5" r:id="rId317" name="Check Box 31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6" r:id="rId318" name="Check Box 31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7" r:id="rId319" name="Check Box 31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8" r:id="rId320" name="Check Box 31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9" r:id="rId321" name="Check Box 31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0" r:id="rId322" name="Check Box 32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1" r:id="rId323" name="Check Box 32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2" r:id="rId324" name="Check Box 32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3" r:id="rId325" name="Check Box 32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4" r:id="rId326" name="Check Box 32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5" r:id="rId327" name="Check Box 32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6" r:id="rId328" name="Check Box 32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7" r:id="rId329" name="Check Box 32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8" r:id="rId330" name="Check Box 32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9" r:id="rId331" name="Check Box 32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0" r:id="rId332" name="Check Box 33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1" r:id="rId333" name="Check Box 33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2" r:id="rId334" name="Check Box 33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3" r:id="rId335" name="Check Box 33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4" r:id="rId336" name="Check Box 33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5" r:id="rId337" name="Check Box 33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6" r:id="rId338" name="Check Box 33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7" r:id="rId339" name="Check Box 33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8" r:id="rId340" name="Check Box 33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9" r:id="rId341" name="Check Box 33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80" r:id="rId342" name="Check Box 34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81" r:id="rId343" name="Check Box 341">
              <controlPr defaultSize="0" autoFill="0" autoLine="0" autoPict="0">
                <anchor moveWithCells="1">
                  <from>
                    <xdr:col>2</xdr:col>
                    <xdr:colOff>295275</xdr:colOff>
                    <xdr:row>39</xdr:row>
                    <xdr:rowOff>0</xdr:rowOff>
                  </from>
                  <to>
                    <xdr:col>2</xdr:col>
                    <xdr:colOff>600075</xdr:colOff>
                    <xdr:row>40</xdr:row>
                    <xdr:rowOff>28575</xdr:rowOff>
                  </to>
                </anchor>
              </controlPr>
            </control>
          </mc:Choice>
        </mc:AlternateContent>
        <mc:AlternateContent xmlns:mc="http://schemas.openxmlformats.org/markup-compatibility/2006">
          <mc:Choice Requires="x14">
            <control shapeId="10582" r:id="rId344" name="Check Box 34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3" r:id="rId345" name="Check Box 34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4" r:id="rId346" name="Check Box 34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5" r:id="rId347" name="Check Box 34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6" r:id="rId348" name="Check Box 34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7" r:id="rId349" name="Check Box 34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8" r:id="rId350" name="Check Box 34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9" r:id="rId351" name="Check Box 34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0" r:id="rId352" name="Check Box 35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1" r:id="rId353" name="Check Box 35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2" r:id="rId354" name="Check Box 35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3" r:id="rId355" name="Check Box 35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4" r:id="rId356" name="Check Box 35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5" r:id="rId357" name="Check Box 35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6" r:id="rId358" name="Check Box 35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7" r:id="rId359" name="Check Box 35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8" r:id="rId360" name="Check Box 35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9" r:id="rId361" name="Check Box 35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600" r:id="rId362" name="Check Box 360">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1" r:id="rId363" name="Check Box 361">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2" r:id="rId364" name="Check Box 36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3" r:id="rId365" name="Check Box 363">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4" r:id="rId366" name="Check Box 364">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5" r:id="rId367" name="Check Box 365">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6" r:id="rId368" name="Check Box 366">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7" r:id="rId369" name="Check Box 367">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8" r:id="rId370" name="Check Box 368">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9" r:id="rId371" name="Check Box 369">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0" r:id="rId372" name="Check Box 370">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1" r:id="rId373" name="Check Box 371">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2" r:id="rId374" name="Check Box 37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3" r:id="rId375" name="Check Box 373">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4" r:id="rId376" name="Check Box 374">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5" r:id="rId377" name="Check Box 375">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6" r:id="rId378" name="Check Box 376">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7" r:id="rId379" name="Check Box 377">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8" r:id="rId380" name="Check Box 37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19" r:id="rId381" name="Check Box 37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0" r:id="rId382" name="Check Box 38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1" r:id="rId383" name="Check Box 38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2" r:id="rId384" name="Check Box 38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3" r:id="rId385" name="Check Box 38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4" r:id="rId386" name="Check Box 38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5" r:id="rId387" name="Check Box 38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6" r:id="rId388" name="Check Box 38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7" r:id="rId389" name="Check Box 38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8" r:id="rId390" name="Check Box 38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9" r:id="rId391" name="Check Box 38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0" r:id="rId392" name="Check Box 39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1" r:id="rId393" name="Check Box 39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2" r:id="rId394" name="Check Box 39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3" r:id="rId395" name="Check Box 39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4" r:id="rId396" name="Check Box 39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5" r:id="rId397" name="Check Box 39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6" r:id="rId398" name="Check Box 39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7" r:id="rId399" name="Check Box 39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8" r:id="rId400" name="Check Box 39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9" r:id="rId401" name="Check Box 39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0" r:id="rId402" name="Check Box 40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1" r:id="rId403" name="Check Box 40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2" r:id="rId404" name="Check Box 40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3" r:id="rId405" name="Check Box 40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4" r:id="rId406" name="Check Box 40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5" r:id="rId407" name="Check Box 40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6" r:id="rId408" name="Check Box 40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7" r:id="rId409" name="Check Box 40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8" r:id="rId410" name="Check Box 40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9" r:id="rId411" name="Check Box 40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50" r:id="rId412" name="Check Box 41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51" r:id="rId413" name="Check Box 41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2" r:id="rId414" name="Check Box 41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3" r:id="rId415" name="Check Box 41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4" r:id="rId416" name="Check Box 41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5" r:id="rId417" name="Check Box 41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6" r:id="rId418" name="Check Box 416">
              <controlPr defaultSize="0" autoFill="0" autoLine="0" autoPict="0">
                <anchor moveWithCells="1">
                  <from>
                    <xdr:col>1</xdr:col>
                    <xdr:colOff>295275</xdr:colOff>
                    <xdr:row>9</xdr:row>
                    <xdr:rowOff>0</xdr:rowOff>
                  </from>
                  <to>
                    <xdr:col>1</xdr:col>
                    <xdr:colOff>600075</xdr:colOff>
                    <xdr:row>10</xdr:row>
                    <xdr:rowOff>28575</xdr:rowOff>
                  </to>
                </anchor>
              </controlPr>
            </control>
          </mc:Choice>
        </mc:AlternateContent>
        <mc:AlternateContent xmlns:mc="http://schemas.openxmlformats.org/markup-compatibility/2006">
          <mc:Choice Requires="x14">
            <control shapeId="10657" r:id="rId419" name="Check Box 417">
              <controlPr defaultSize="0" autoFill="0" autoLine="0" autoPict="0">
                <anchor moveWithCells="1">
                  <from>
                    <xdr:col>2</xdr:col>
                    <xdr:colOff>295275</xdr:colOff>
                    <xdr:row>10</xdr:row>
                    <xdr:rowOff>0</xdr:rowOff>
                  </from>
                  <to>
                    <xdr:col>2</xdr:col>
                    <xdr:colOff>600075</xdr:colOff>
                    <xdr:row>11</xdr:row>
                    <xdr:rowOff>19050</xdr:rowOff>
                  </to>
                </anchor>
              </controlPr>
            </control>
          </mc:Choice>
        </mc:AlternateContent>
        <mc:AlternateContent xmlns:mc="http://schemas.openxmlformats.org/markup-compatibility/2006">
          <mc:Choice Requires="x14">
            <control shapeId="10658" r:id="rId420" name="Check Box 418">
              <controlPr defaultSize="0" autoFill="0" autoLine="0" autoPict="0">
                <anchor moveWithCells="1">
                  <from>
                    <xdr:col>2</xdr:col>
                    <xdr:colOff>295275</xdr:colOff>
                    <xdr:row>10</xdr:row>
                    <xdr:rowOff>190500</xdr:rowOff>
                  </from>
                  <to>
                    <xdr:col>2</xdr:col>
                    <xdr:colOff>600075</xdr:colOff>
                    <xdr:row>12</xdr:row>
                    <xdr:rowOff>9525</xdr:rowOff>
                  </to>
                </anchor>
              </controlPr>
            </control>
          </mc:Choice>
        </mc:AlternateContent>
        <mc:AlternateContent xmlns:mc="http://schemas.openxmlformats.org/markup-compatibility/2006">
          <mc:Choice Requires="x14">
            <control shapeId="10659" r:id="rId421" name="Check Box 419">
              <controlPr defaultSize="0" autoFill="0" autoLine="0" autoPict="0">
                <anchor moveWithCells="1">
                  <from>
                    <xdr:col>2</xdr:col>
                    <xdr:colOff>295275</xdr:colOff>
                    <xdr:row>11</xdr:row>
                    <xdr:rowOff>190500</xdr:rowOff>
                  </from>
                  <to>
                    <xdr:col>2</xdr:col>
                    <xdr:colOff>600075</xdr:colOff>
                    <xdr:row>13</xdr:row>
                    <xdr:rowOff>9525</xdr:rowOff>
                  </to>
                </anchor>
              </controlPr>
            </control>
          </mc:Choice>
        </mc:AlternateContent>
        <mc:AlternateContent xmlns:mc="http://schemas.openxmlformats.org/markup-compatibility/2006">
          <mc:Choice Requires="x14">
            <control shapeId="10660" r:id="rId422" name="Check Box 420">
              <controlPr defaultSize="0" autoFill="0" autoLine="0" autoPict="0">
                <anchor moveWithCells="1">
                  <from>
                    <xdr:col>2</xdr:col>
                    <xdr:colOff>295275</xdr:colOff>
                    <xdr:row>12</xdr:row>
                    <xdr:rowOff>190500</xdr:rowOff>
                  </from>
                  <to>
                    <xdr:col>2</xdr:col>
                    <xdr:colOff>600075</xdr:colOff>
                    <xdr:row>14</xdr:row>
                    <xdr:rowOff>9525</xdr:rowOff>
                  </to>
                </anchor>
              </controlPr>
            </control>
          </mc:Choice>
        </mc:AlternateContent>
        <mc:AlternateContent xmlns:mc="http://schemas.openxmlformats.org/markup-compatibility/2006">
          <mc:Choice Requires="x14">
            <control shapeId="10661" r:id="rId423" name="Check Box 421">
              <controlPr defaultSize="0" autoFill="0" autoLine="0" autoPict="0">
                <anchor moveWithCells="1">
                  <from>
                    <xdr:col>2</xdr:col>
                    <xdr:colOff>295275</xdr:colOff>
                    <xdr:row>13</xdr:row>
                    <xdr:rowOff>190500</xdr:rowOff>
                  </from>
                  <to>
                    <xdr:col>2</xdr:col>
                    <xdr:colOff>600075</xdr:colOff>
                    <xdr:row>15</xdr:row>
                    <xdr:rowOff>9525</xdr:rowOff>
                  </to>
                </anchor>
              </controlPr>
            </control>
          </mc:Choice>
        </mc:AlternateContent>
        <mc:AlternateContent xmlns:mc="http://schemas.openxmlformats.org/markup-compatibility/2006">
          <mc:Choice Requires="x14">
            <control shapeId="10662" r:id="rId424" name="Check Box 422">
              <controlPr defaultSize="0" autoFill="0" autoLine="0" autoPict="0">
                <anchor moveWithCells="1">
                  <from>
                    <xdr:col>2</xdr:col>
                    <xdr:colOff>295275</xdr:colOff>
                    <xdr:row>14</xdr:row>
                    <xdr:rowOff>190500</xdr:rowOff>
                  </from>
                  <to>
                    <xdr:col>2</xdr:col>
                    <xdr:colOff>600075</xdr:colOff>
                    <xdr:row>16</xdr:row>
                    <xdr:rowOff>9525</xdr:rowOff>
                  </to>
                </anchor>
              </controlPr>
            </control>
          </mc:Choice>
        </mc:AlternateContent>
        <mc:AlternateContent xmlns:mc="http://schemas.openxmlformats.org/markup-compatibility/2006">
          <mc:Choice Requires="x14">
            <control shapeId="10663" r:id="rId425" name="Check Box 423">
              <controlPr defaultSize="0" autoFill="0" autoLine="0" autoPict="0">
                <anchor moveWithCells="1">
                  <from>
                    <xdr:col>2</xdr:col>
                    <xdr:colOff>295275</xdr:colOff>
                    <xdr:row>15</xdr:row>
                    <xdr:rowOff>190500</xdr:rowOff>
                  </from>
                  <to>
                    <xdr:col>2</xdr:col>
                    <xdr:colOff>600075</xdr:colOff>
                    <xdr:row>17</xdr:row>
                    <xdr:rowOff>9525</xdr:rowOff>
                  </to>
                </anchor>
              </controlPr>
            </control>
          </mc:Choice>
        </mc:AlternateContent>
        <mc:AlternateContent xmlns:mc="http://schemas.openxmlformats.org/markup-compatibility/2006">
          <mc:Choice Requires="x14">
            <control shapeId="10665" r:id="rId426" name="Check Box 425">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6" r:id="rId427" name="Check Box 426">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7" r:id="rId428" name="Check Box 427">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8" r:id="rId429" name="Check Box 42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69" r:id="rId430" name="Check Box 42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0" r:id="rId431" name="Check Box 43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1" r:id="rId432" name="Check Box 43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2" r:id="rId433" name="Check Box 43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3" r:id="rId434" name="Check Box 43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4" r:id="rId435" name="Check Box 43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5" r:id="rId436" name="Check Box 43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6" r:id="rId437" name="Check Box 43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7" r:id="rId438" name="Check Box 43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8" r:id="rId439" name="Check Box 43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9" r:id="rId440" name="Check Box 43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0" r:id="rId441" name="Check Box 44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1" r:id="rId442" name="Check Box 44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2" r:id="rId443" name="Check Box 44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3" r:id="rId444" name="Check Box 44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4" r:id="rId445" name="Check Box 44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5" r:id="rId446" name="Check Box 44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6" r:id="rId447" name="Check Box 44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7" r:id="rId448" name="Check Box 44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8" r:id="rId449" name="Check Box 44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9" r:id="rId450" name="Check Box 44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0" r:id="rId451" name="Check Box 45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1" r:id="rId452" name="Check Box 45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2" r:id="rId453" name="Check Box 45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3" r:id="rId454" name="Check Box 45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4" r:id="rId455" name="Check Box 45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5" r:id="rId456" name="Check Box 45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6" r:id="rId457" name="Check Box 45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7" r:id="rId458" name="Check Box 45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8" r:id="rId459" name="Check Box 45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9" r:id="rId460" name="Check Box 45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0" r:id="rId461" name="Check Box 46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1" r:id="rId462" name="Check Box 46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2" r:id="rId463" name="Check Box 46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3" r:id="rId464" name="Check Box 46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4" r:id="rId465" name="Check Box 46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5" r:id="rId466" name="Check Box 46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6" r:id="rId467" name="Check Box 466">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7" r:id="rId468" name="Check Box 467">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8" r:id="rId469" name="Check Box 468">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9" r:id="rId470" name="Check Box 469">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10" r:id="rId471" name="Check Box 470">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outlinePr summaryRight="0"/>
    <pageSetUpPr fitToPage="1"/>
  </sheetPr>
  <dimension ref="A1:I61"/>
  <sheetViews>
    <sheetView view="pageBreakPreview" topLeftCell="A21" zoomScale="90" zoomScaleNormal="100" zoomScaleSheetLayoutView="90" workbookViewId="0">
      <selection activeCell="O24" sqref="O24"/>
    </sheetView>
  </sheetViews>
  <sheetFormatPr defaultRowHeight="12.75" x14ac:dyDescent="0.2"/>
  <cols>
    <col min="1" max="1" width="31" customWidth="1"/>
    <col min="2" max="2" width="14" bestFit="1" customWidth="1"/>
    <col min="9" max="9" width="11.7109375" bestFit="1" customWidth="1"/>
  </cols>
  <sheetData>
    <row r="1" spans="1:9" ht="15.75" x14ac:dyDescent="0.25">
      <c r="A1" t="str">
        <f>'Operating Proforma 2-7th Yr.'!A1</f>
        <v>Project Name:</v>
      </c>
      <c r="B1" s="1">
        <f>'Operating Proforma 2-7th Yr.'!B1</f>
        <v>0</v>
      </c>
    </row>
    <row r="2" spans="1:9" x14ac:dyDescent="0.2">
      <c r="A2" t="str">
        <f>'Operating Proforma 2-7th Yr.'!A2</f>
        <v>Total Number of Units</v>
      </c>
      <c r="B2" s="2">
        <f>'Operating Proforma 2-7th Yr.'!B2</f>
        <v>0</v>
      </c>
    </row>
    <row r="4" spans="1:9" x14ac:dyDescent="0.2">
      <c r="A4" s="566" t="str">
        <f>'Operating Proforma 1st Yr'!A4</f>
        <v>Rental Income</v>
      </c>
      <c r="B4" s="7"/>
      <c r="C4" s="7"/>
      <c r="D4" s="7"/>
      <c r="E4" s="7"/>
      <c r="F4" s="7"/>
      <c r="G4" s="7"/>
      <c r="H4" s="7"/>
      <c r="I4" s="7"/>
    </row>
    <row r="5" spans="1:9" x14ac:dyDescent="0.2">
      <c r="A5" s="566" t="str">
        <f>'Operating Proforma 2-7th Yr.'!A5</f>
        <v>Type of Unit</v>
      </c>
      <c r="B5" s="566" t="s">
        <v>711</v>
      </c>
      <c r="C5" s="566" t="s">
        <v>712</v>
      </c>
      <c r="D5" s="566" t="s">
        <v>713</v>
      </c>
      <c r="E5" s="566" t="s">
        <v>714</v>
      </c>
      <c r="F5" s="566" t="s">
        <v>715</v>
      </c>
      <c r="G5" s="566" t="s">
        <v>716</v>
      </c>
      <c r="H5" s="566" t="s">
        <v>717</v>
      </c>
      <c r="I5" s="566" t="s">
        <v>718</v>
      </c>
    </row>
    <row r="6" spans="1:9" x14ac:dyDescent="0.2">
      <c r="A6" s="2">
        <f>'Operating Proforma 2-7th Yr.'!A6</f>
        <v>0</v>
      </c>
      <c r="B6" s="3">
        <f>'Operating Proforma 2-7th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c r="H6" s="3">
        <f>G6*(1+'Operating Proforma 1st Yr'!$F$6)</f>
        <v>0</v>
      </c>
      <c r="I6" s="3">
        <f>H6*(1+'Operating Proforma 1st Yr'!$F$6)</f>
        <v>0</v>
      </c>
    </row>
    <row r="7" spans="1:9" x14ac:dyDescent="0.2">
      <c r="A7" s="2">
        <f>'Operating Proforma 2-7th Yr.'!A7</f>
        <v>0</v>
      </c>
      <c r="B7" s="3">
        <f>'Operating Proforma 2-7th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c r="H7" s="3">
        <f>G7*(1+'Operating Proforma 1st Yr'!$F$7)</f>
        <v>0</v>
      </c>
      <c r="I7" s="3">
        <f>H7*(1+'Operating Proforma 1st Yr'!$F$7)</f>
        <v>0</v>
      </c>
    </row>
    <row r="8" spans="1:9" x14ac:dyDescent="0.2">
      <c r="A8" s="2">
        <f>'Operating Proforma 2-7th Yr.'!A8</f>
        <v>0</v>
      </c>
      <c r="B8" s="3">
        <f>'Operating Proforma 2-7th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c r="H8" s="3">
        <f>G8*(1+'Operating Proforma 1st Yr'!$F$8)</f>
        <v>0</v>
      </c>
      <c r="I8" s="3">
        <f>H8*(1+'Operating Proforma 1st Yr'!$F$8)</f>
        <v>0</v>
      </c>
    </row>
    <row r="9" spans="1:9" x14ac:dyDescent="0.2">
      <c r="A9" s="2">
        <f>'Operating Proforma 2-7th Yr.'!A9</f>
        <v>0</v>
      </c>
      <c r="B9" s="3">
        <f>'Operating Proforma 2-7th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c r="H9" s="3">
        <f>G9*(1+'Operating Proforma 1st Yr'!$F$9)</f>
        <v>0</v>
      </c>
      <c r="I9" s="3">
        <f>H9*(1+'Operating Proforma 1st Yr'!$F$9)</f>
        <v>0</v>
      </c>
    </row>
    <row r="10" spans="1:9" x14ac:dyDescent="0.2">
      <c r="A10" s="2">
        <f>'Operating Proforma 2-7th Yr.'!A10</f>
        <v>0</v>
      </c>
      <c r="B10" s="3">
        <f>'Operating Proforma 2-7th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c r="H10" s="3">
        <f>G10*(1+'Operating Proforma 1st Yr'!$F$10)</f>
        <v>0</v>
      </c>
      <c r="I10" s="3">
        <f>H10*(1+'Operating Proforma 1st Yr'!$F$10)</f>
        <v>0</v>
      </c>
    </row>
    <row r="11" spans="1:9" x14ac:dyDescent="0.2">
      <c r="A11" s="2">
        <f>'Operating Proforma 2-7th Yr.'!A11</f>
        <v>0</v>
      </c>
      <c r="B11" s="3">
        <f>'Operating Proforma 2-7th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c r="H11" s="3">
        <f>G11*(1+'Operating Proforma 1st Yr'!$F$11)</f>
        <v>0</v>
      </c>
      <c r="I11" s="3">
        <f>H11*(1+'Operating Proforma 1st Yr'!$F$11)</f>
        <v>0</v>
      </c>
    </row>
    <row r="12" spans="1:9" x14ac:dyDescent="0.2">
      <c r="A12" s="2">
        <f>'Operating Proforma 2-7th Yr.'!A12</f>
        <v>0</v>
      </c>
      <c r="B12" s="3">
        <f>'Operating Proforma 2-7th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c r="H12" s="3">
        <f>G12*(1+'Operating Proforma 1st Yr'!$F$12)</f>
        <v>0</v>
      </c>
      <c r="I12" s="3">
        <f>H12*(1+'Operating Proforma 1st Yr'!$F$12)</f>
        <v>0</v>
      </c>
    </row>
    <row r="13" spans="1:9" x14ac:dyDescent="0.2">
      <c r="A13" s="2">
        <f>'Operating Proforma 2-7th Yr.'!A13</f>
        <v>0</v>
      </c>
      <c r="B13" s="3">
        <f>'Operating Proforma 2-7th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c r="H13" s="3">
        <f>G13*(1+'Operating Proforma 1st Yr'!$F$13)</f>
        <v>0</v>
      </c>
      <c r="I13" s="3">
        <f>H13*(1+'Operating Proforma 1st Yr'!$F$13)</f>
        <v>0</v>
      </c>
    </row>
    <row r="14" spans="1:9" x14ac:dyDescent="0.2">
      <c r="A14" s="2">
        <f>'Operating Proforma 2-7th Yr.'!A14</f>
        <v>0</v>
      </c>
      <c r="B14" s="3">
        <f>'Operating Proforma 2-7th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c r="H14" s="3">
        <f>G14*(1+'Operating Proforma 1st Yr'!$F$14)</f>
        <v>0</v>
      </c>
      <c r="I14" s="3">
        <f>H14*(1+'Operating Proforma 1st Yr'!$F$14)</f>
        <v>0</v>
      </c>
    </row>
    <row r="15" spans="1:9" x14ac:dyDescent="0.2">
      <c r="A15" s="2">
        <f>'Operating Proforma 2-7th Yr.'!A15</f>
        <v>0</v>
      </c>
      <c r="B15" s="3">
        <f>'Operating Proforma 2-7th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c r="H15" s="3">
        <f>G15*(1+'Operating Proforma 1st Yr'!$F$15)</f>
        <v>0</v>
      </c>
      <c r="I15" s="3">
        <f>H15*(1+'Operating Proforma 1st Yr'!$F$15)</f>
        <v>0</v>
      </c>
    </row>
    <row r="16" spans="1:9" x14ac:dyDescent="0.2">
      <c r="A16" s="2">
        <f>'Operating Proforma 2-7th Yr.'!A16</f>
        <v>0</v>
      </c>
      <c r="B16" s="3">
        <f>'Operating Proforma 2-7th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c r="H16" s="3">
        <f>G16*(1+'Operating Proforma 1st Yr'!$F$16)</f>
        <v>0</v>
      </c>
      <c r="I16" s="3">
        <f>H16*(1+'Operating Proforma 1st Yr'!$F$16)</f>
        <v>0</v>
      </c>
    </row>
    <row r="17" spans="1:9" x14ac:dyDescent="0.2">
      <c r="A17" s="2">
        <f>'Operating Proforma 2-7th Yr.'!A17</f>
        <v>0</v>
      </c>
      <c r="B17" s="3">
        <f>'Operating Proforma 2-7th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c r="H17" s="3">
        <f>G17*(1+'Operating Proforma 1st Yr'!$F$17)</f>
        <v>0</v>
      </c>
      <c r="I17" s="3">
        <f>H17*(1+'Operating Proforma 1st Yr'!$F$17)</f>
        <v>0</v>
      </c>
    </row>
    <row r="18" spans="1:9" x14ac:dyDescent="0.2">
      <c r="A18" s="2">
        <f>'Operating Proforma 2-7th Yr.'!A18</f>
        <v>0</v>
      </c>
      <c r="B18" s="3">
        <f>'Operating Proforma 2-7th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c r="H18" s="3">
        <f>G18*(1+'Operating Proforma 1st Yr'!$F$18)</f>
        <v>0</v>
      </c>
      <c r="I18" s="3">
        <f>H18*(1+'Operating Proforma 1st Yr'!$F$18)</f>
        <v>0</v>
      </c>
    </row>
    <row r="19" spans="1:9" x14ac:dyDescent="0.2">
      <c r="A19" s="2">
        <f>'Operating Proforma 2-7th Yr.'!A19</f>
        <v>0</v>
      </c>
      <c r="B19" s="3">
        <f>'Operating Proforma 2-7th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c r="H19" s="3">
        <f>G19*(1+'Operating Proforma 1st Yr'!$F$19)</f>
        <v>0</v>
      </c>
      <c r="I19" s="3">
        <f>H19*(1+'Operating Proforma 1st Yr'!$F$19)</f>
        <v>0</v>
      </c>
    </row>
    <row r="20" spans="1:9" x14ac:dyDescent="0.2">
      <c r="A20" s="2">
        <f>'Operating Proforma 2-7th Yr.'!A20</f>
        <v>0</v>
      </c>
      <c r="B20" s="3">
        <f>'Operating Proforma 2-7th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c r="H20" s="3">
        <f>G20*(1+'Operating Proforma 1st Yr'!$F$20)</f>
        <v>0</v>
      </c>
      <c r="I20" s="3">
        <f>H20*(1+'Operating Proforma 1st Yr'!$F$20)</f>
        <v>0</v>
      </c>
    </row>
    <row r="21" spans="1:9" x14ac:dyDescent="0.2">
      <c r="A21" s="2">
        <f>'Operating Proforma 2-7th Yr.'!A21</f>
        <v>0</v>
      </c>
      <c r="B21" s="3">
        <f>'Operating Proforma 2-7th Yr.'!G21*(1+'Operating Proforma 1st Yr'!$F$20)</f>
        <v>0</v>
      </c>
      <c r="C21" s="3">
        <f>B21*(1+'Operating Proforma 1st Yr'!$F$21)</f>
        <v>0</v>
      </c>
      <c r="D21" s="3">
        <f>C21*(1+'Operating Proforma 1st Yr'!$F$21)</f>
        <v>0</v>
      </c>
      <c r="E21" s="3">
        <f>D21*(1+'Operating Proforma 1st Yr'!$F$21)</f>
        <v>0</v>
      </c>
      <c r="F21" s="3">
        <f>E21*(1+'Operating Proforma 1st Yr'!$F$21)</f>
        <v>0</v>
      </c>
      <c r="G21" s="3">
        <f>F21*(1+'Operating Proforma 1st Yr'!$F$21)</f>
        <v>0</v>
      </c>
      <c r="H21" s="3">
        <f>G21*(1+'Operating Proforma 1st Yr'!$F$21)</f>
        <v>0</v>
      </c>
      <c r="I21" s="3">
        <f>H21*(1+'Operating Proforma 1st Yr'!$F$21)</f>
        <v>0</v>
      </c>
    </row>
    <row r="22" spans="1:9" x14ac:dyDescent="0.2">
      <c r="A22" s="2">
        <f>'Operating Proforma 2-7th Yr.'!A22</f>
        <v>0</v>
      </c>
      <c r="B22" s="3">
        <f>'Operating Proforma 2-7th Yr.'!G22*(1+'Operating Proforma 1st Yr'!$F$20)</f>
        <v>0</v>
      </c>
      <c r="C22" s="3">
        <f>B22*(1+'Operating Proforma 1st Yr'!$F$22)</f>
        <v>0</v>
      </c>
      <c r="D22" s="3">
        <f>C22*(1+'Operating Proforma 1st Yr'!$F$22)</f>
        <v>0</v>
      </c>
      <c r="E22" s="3">
        <f>D22*(1+'Operating Proforma 1st Yr'!$F$22)</f>
        <v>0</v>
      </c>
      <c r="F22" s="3">
        <f>E22*(1+'Operating Proforma 1st Yr'!$F$22)</f>
        <v>0</v>
      </c>
      <c r="G22" s="3">
        <f>F22*(1+'Operating Proforma 1st Yr'!$F$22)</f>
        <v>0</v>
      </c>
      <c r="H22" s="3">
        <f>G22*(1+'Operating Proforma 1st Yr'!$F$22)</f>
        <v>0</v>
      </c>
      <c r="I22" s="3">
        <f>H22*(1+'Operating Proforma 1st Yr'!$F$22)</f>
        <v>0</v>
      </c>
    </row>
    <row r="23" spans="1:9" x14ac:dyDescent="0.2">
      <c r="A23" s="2">
        <f>'Operating Proforma 2-7th Yr.'!A23</f>
        <v>0</v>
      </c>
      <c r="B23" s="3">
        <f>'Operating Proforma 2-7th Yr.'!G23*(1+'Operating Proforma 1st Yr'!$F$20)</f>
        <v>0</v>
      </c>
      <c r="C23" s="3">
        <f>B23*(1+'Operating Proforma 1st Yr'!$F$23)</f>
        <v>0</v>
      </c>
      <c r="D23" s="3">
        <f>C23*(1+'Operating Proforma 1st Yr'!$F$23)</f>
        <v>0</v>
      </c>
      <c r="E23" s="3">
        <f>D23*(1+'Operating Proforma 1st Yr'!$F$23)</f>
        <v>0</v>
      </c>
      <c r="F23" s="3">
        <f>E23*(1+'Operating Proforma 1st Yr'!$F$23)</f>
        <v>0</v>
      </c>
      <c r="G23" s="3">
        <f>F23*(1+'Operating Proforma 1st Yr'!$F$23)</f>
        <v>0</v>
      </c>
      <c r="H23" s="3">
        <f>G23*(1+'Operating Proforma 1st Yr'!$F$23)</f>
        <v>0</v>
      </c>
      <c r="I23" s="3">
        <f>H23*(1+'Operating Proforma 1st Yr'!$F$23)</f>
        <v>0</v>
      </c>
    </row>
    <row r="24" spans="1:9" ht="13.5" thickBot="1" x14ac:dyDescent="0.25">
      <c r="A24" s="5">
        <f>'Operating Proforma 2-7th Yr.'!A24</f>
        <v>0</v>
      </c>
      <c r="B24" s="4">
        <f>'Operating Proforma 2-7th Yr.'!G24*(1+'Operating Proforma 1st Yr'!$F$24)</f>
        <v>0</v>
      </c>
      <c r="C24" s="4">
        <f>B24*(1+'Operating Proforma 1st Yr'!$F$24)</f>
        <v>0</v>
      </c>
      <c r="D24" s="4">
        <f>C24*(1+'Operating Proforma 1st Yr'!$F$24)</f>
        <v>0</v>
      </c>
      <c r="E24" s="4">
        <f>D24*(1+'Operating Proforma 1st Yr'!$F$24)</f>
        <v>0</v>
      </c>
      <c r="F24" s="4">
        <f>E24*(1+'Operating Proforma 1st Yr'!$F$24)</f>
        <v>0</v>
      </c>
      <c r="G24" s="4">
        <f>F24*(1+'Operating Proforma 1st Yr'!$F$24)</f>
        <v>0</v>
      </c>
      <c r="H24" s="4">
        <f>G24*(1+'Operating Proforma 1st Yr'!$F$24)</f>
        <v>0</v>
      </c>
      <c r="I24" s="4">
        <f>H24*(1+'Operating Proforma 1st Yr'!$F$24)</f>
        <v>0</v>
      </c>
    </row>
    <row r="25" spans="1:9" s="7" customFormat="1" x14ac:dyDescent="0.2">
      <c r="A25" s="7" t="str">
        <f>'Operating Proforma 2-7th Yr.'!A25</f>
        <v>Total Rental Income</v>
      </c>
      <c r="B25" s="6">
        <f>SUM(B6:B24)</f>
        <v>0</v>
      </c>
      <c r="C25" s="6">
        <f t="shared" ref="C25:I25" si="0">SUM(C6:C24)</f>
        <v>0</v>
      </c>
      <c r="D25" s="6">
        <f t="shared" si="0"/>
        <v>0</v>
      </c>
      <c r="E25" s="6">
        <f t="shared" si="0"/>
        <v>0</v>
      </c>
      <c r="F25" s="6">
        <f t="shared" si="0"/>
        <v>0</v>
      </c>
      <c r="G25" s="6">
        <f t="shared" si="0"/>
        <v>0</v>
      </c>
      <c r="H25" s="6">
        <f t="shared" si="0"/>
        <v>0</v>
      </c>
      <c r="I25" s="6">
        <f t="shared" si="0"/>
        <v>0</v>
      </c>
    </row>
    <row r="26" spans="1:9" x14ac:dyDescent="0.2">
      <c r="B26" s="3"/>
    </row>
    <row r="27" spans="1:9" x14ac:dyDescent="0.2">
      <c r="B27" s="3"/>
    </row>
    <row r="28" spans="1:9" x14ac:dyDescent="0.2">
      <c r="A28" s="568" t="str">
        <f>'Operating Proforma 1st Yr'!A28</f>
        <v>Other Income</v>
      </c>
      <c r="B28" s="3"/>
    </row>
    <row r="29" spans="1:9" x14ac:dyDescent="0.2">
      <c r="A29" s="2" t="str">
        <f>'Operating Proforma 1st Yr'!A29</f>
        <v xml:space="preserve">   Laundry Facilities</v>
      </c>
      <c r="B29" s="3">
        <f>'Operating Proforma 2-7th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c r="H29" s="3">
        <f>G29*(1+'Operating Proforma 1st Yr'!$F$29)</f>
        <v>0</v>
      </c>
      <c r="I29" s="3">
        <f>H29*(1+'Operating Proforma 1st Yr'!$F$29)</f>
        <v>0</v>
      </c>
    </row>
    <row r="30" spans="1:9" x14ac:dyDescent="0.2">
      <c r="A30" s="2" t="str">
        <f>'Operating Proforma 1st Yr'!A30</f>
        <v xml:space="preserve">   Vending Machines</v>
      </c>
      <c r="B30" s="3">
        <f>'Operating Proforma 2-7th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c r="H30" s="3">
        <f>G30*(1+'Operating Proforma 1st Yr'!$F$30)</f>
        <v>0</v>
      </c>
      <c r="I30" s="3">
        <f>H30*(1+'Operating Proforma 1st Yr'!$F$30)</f>
        <v>0</v>
      </c>
    </row>
    <row r="31" spans="1:9" x14ac:dyDescent="0.2">
      <c r="A31" s="2" t="str">
        <f>'Operating Proforma 1st Yr'!A31</f>
        <v xml:space="preserve">  Other - Specify</v>
      </c>
      <c r="B31" s="564">
        <f>'Operating Proforma 2-7th Yr.'!G31*(1+'Operating Proforma 1st Yr'!F31)</f>
        <v>0</v>
      </c>
      <c r="C31" s="564">
        <f>B31*(1+'Operating Proforma 1st Yr'!$F$31)</f>
        <v>0</v>
      </c>
      <c r="D31" s="564">
        <f>C31*(1+'Operating Proforma 1st Yr'!$F$31)</f>
        <v>0</v>
      </c>
      <c r="E31" s="564">
        <f>D31*(1+'Operating Proforma 1st Yr'!$F$31)</f>
        <v>0</v>
      </c>
      <c r="F31" s="564">
        <f>E31*(1+'Operating Proforma 1st Yr'!$F$31)</f>
        <v>0</v>
      </c>
      <c r="G31" s="564">
        <f>F31*(1+'Operating Proforma 1st Yr'!$F$31)</f>
        <v>0</v>
      </c>
      <c r="H31" s="564">
        <f>G31*(1+'Operating Proforma 1st Yr'!$F$31)</f>
        <v>0</v>
      </c>
      <c r="I31" s="564">
        <f>H31*(1+'Operating Proforma 1st Yr'!$F$31)</f>
        <v>0</v>
      </c>
    </row>
    <row r="32" spans="1:9" x14ac:dyDescent="0.2">
      <c r="A32" s="566" t="str">
        <f>'Operating Proforma 1st Yr'!A32</f>
        <v>Total Other Income</v>
      </c>
      <c r="B32" s="567">
        <f>SUM(B29:B31)</f>
        <v>0</v>
      </c>
      <c r="C32" s="567">
        <f>SUM(C29:C31)</f>
        <v>0</v>
      </c>
      <c r="D32" s="567">
        <f t="shared" ref="D32:I32" si="1">SUM(D29:D31)</f>
        <v>0</v>
      </c>
      <c r="E32" s="567">
        <f t="shared" si="1"/>
        <v>0</v>
      </c>
      <c r="F32" s="567">
        <f t="shared" si="1"/>
        <v>0</v>
      </c>
      <c r="G32" s="567">
        <f t="shared" si="1"/>
        <v>0</v>
      </c>
      <c r="H32" s="567">
        <f t="shared" si="1"/>
        <v>0</v>
      </c>
      <c r="I32" s="567">
        <f t="shared" si="1"/>
        <v>0</v>
      </c>
    </row>
    <row r="33" spans="1:9" x14ac:dyDescent="0.2">
      <c r="A33" s="2"/>
      <c r="B33" s="3"/>
      <c r="C33" s="305"/>
      <c r="D33" s="305"/>
      <c r="E33" s="305"/>
      <c r="F33" s="305"/>
      <c r="G33" s="305"/>
      <c r="H33" s="305"/>
      <c r="I33" s="305"/>
    </row>
    <row r="34" spans="1:9" x14ac:dyDescent="0.2">
      <c r="A34" s="2" t="str">
        <f>'Operating Proforma 1st Yr'!A34</f>
        <v>Total Potential Gross Income</v>
      </c>
      <c r="B34" s="3">
        <f>B25+B32</f>
        <v>0</v>
      </c>
      <c r="C34" s="3">
        <f t="shared" ref="C34:I34" si="2">C25+C32</f>
        <v>0</v>
      </c>
      <c r="D34" s="3">
        <f t="shared" si="2"/>
        <v>0</v>
      </c>
      <c r="E34" s="3">
        <f t="shared" si="2"/>
        <v>0</v>
      </c>
      <c r="F34" s="3">
        <f t="shared" si="2"/>
        <v>0</v>
      </c>
      <c r="G34" s="3">
        <f t="shared" si="2"/>
        <v>0</v>
      </c>
      <c r="H34" s="3">
        <f t="shared" si="2"/>
        <v>0</v>
      </c>
      <c r="I34" s="3">
        <f t="shared" si="2"/>
        <v>0</v>
      </c>
    </row>
    <row r="35" spans="1:9" x14ac:dyDescent="0.2">
      <c r="A35" s="2" t="str">
        <f>'Operating Proforma 1st Yr'!A35</f>
        <v>Less Vacancy Allowance</v>
      </c>
      <c r="B35" s="564">
        <f>B34*'Assumptions &amp; Input data'!B5*-1</f>
        <v>0</v>
      </c>
      <c r="C35" s="564">
        <f>C34*'Assumptions &amp; Input data'!B5*-1</f>
        <v>0</v>
      </c>
      <c r="D35" s="564">
        <f>D34*'Assumptions &amp; Input data'!B5*-1</f>
        <v>0</v>
      </c>
      <c r="E35" s="564">
        <f>E34*'Assumptions &amp; Input data'!B5*-1</f>
        <v>0</v>
      </c>
      <c r="F35" s="564">
        <f>F34*'Assumptions &amp; Input data'!B5*-1</f>
        <v>0</v>
      </c>
      <c r="G35" s="564">
        <f>G34*'Assumptions &amp; Input data'!B5*-1</f>
        <v>0</v>
      </c>
      <c r="H35" s="564">
        <f>H34*'Assumptions &amp; Input data'!B5*-1</f>
        <v>0</v>
      </c>
      <c r="I35" s="564">
        <f>I34*'Assumptions &amp; Input data'!B5*-1</f>
        <v>0</v>
      </c>
    </row>
    <row r="36" spans="1:9" x14ac:dyDescent="0.2">
      <c r="A36" s="566" t="str">
        <f>'Operating Proforma 1st Yr'!A36</f>
        <v>Effective Gross Income (EGI)</v>
      </c>
      <c r="B36" s="567">
        <f>SUM(B34:B35)</f>
        <v>0</v>
      </c>
      <c r="C36" s="567">
        <f t="shared" ref="C36:I36" si="3">SUM(C34:C35)</f>
        <v>0</v>
      </c>
      <c r="D36" s="567">
        <f t="shared" si="3"/>
        <v>0</v>
      </c>
      <c r="E36" s="567">
        <f t="shared" si="3"/>
        <v>0</v>
      </c>
      <c r="F36" s="567">
        <f t="shared" si="3"/>
        <v>0</v>
      </c>
      <c r="G36" s="567">
        <f t="shared" si="3"/>
        <v>0</v>
      </c>
      <c r="H36" s="567">
        <f t="shared" si="3"/>
        <v>0</v>
      </c>
      <c r="I36" s="567">
        <f t="shared" si="3"/>
        <v>0</v>
      </c>
    </row>
    <row r="37" spans="1:9" x14ac:dyDescent="0.2">
      <c r="A37" s="2"/>
      <c r="B37" s="3"/>
      <c r="C37" s="305"/>
      <c r="D37" s="305"/>
      <c r="E37" s="305"/>
      <c r="F37" s="305"/>
      <c r="G37" s="305"/>
      <c r="H37" s="305"/>
      <c r="I37" s="305"/>
    </row>
    <row r="38" spans="1:9" x14ac:dyDescent="0.2">
      <c r="A38" s="573" t="s">
        <v>1156</v>
      </c>
      <c r="B38" s="3">
        <f>'Operating Proforma 2-7th Yr.'!G38</f>
        <v>0</v>
      </c>
      <c r="C38" s="578">
        <f>B38</f>
        <v>0</v>
      </c>
      <c r="D38" s="578">
        <f t="shared" ref="D38:I38" si="4">C38</f>
        <v>0</v>
      </c>
      <c r="E38" s="578">
        <f t="shared" si="4"/>
        <v>0</v>
      </c>
      <c r="F38" s="578">
        <f t="shared" si="4"/>
        <v>0</v>
      </c>
      <c r="G38" s="578">
        <f t="shared" si="4"/>
        <v>0</v>
      </c>
      <c r="H38" s="578">
        <f t="shared" si="4"/>
        <v>0</v>
      </c>
      <c r="I38" s="578">
        <f t="shared" si="4"/>
        <v>0</v>
      </c>
    </row>
    <row r="39" spans="1:9" x14ac:dyDescent="0.2">
      <c r="A39" s="2" t="str">
        <f>'Operating Proforma 1st Yr'!A47</f>
        <v xml:space="preserve">      Total Administrative</v>
      </c>
      <c r="B39" s="3">
        <f>'Operating Proforma 2-7th Yr.'!G39*(1+'Operating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c r="H39" s="3">
        <f>G39*(1+'Operating Proforma 1st Yr'!$F$47)</f>
        <v>0</v>
      </c>
      <c r="I39" s="3">
        <f>H39*(1+'Operating Proforma 1st Yr'!$F$47)</f>
        <v>0</v>
      </c>
    </row>
    <row r="40" spans="1:9" x14ac:dyDescent="0.2">
      <c r="A40" s="2" t="str">
        <f>'Operating Proforma 1st Yr'!A49</f>
        <v xml:space="preserve">      Management Fee</v>
      </c>
      <c r="B40" s="3">
        <f>'Operating Proforma 2-7th Yr.'!G40*(1+'Operating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c r="H40" s="3">
        <f>G40*(1+'Operating Proforma 1st Yr'!$F$49)</f>
        <v>0</v>
      </c>
      <c r="I40" s="3">
        <f>H40*(1+'Operating Proforma 1st Yr'!$F$49)</f>
        <v>0</v>
      </c>
    </row>
    <row r="41" spans="1:9" x14ac:dyDescent="0.2">
      <c r="A41" s="2" t="str">
        <f>'Operating Proforma 1st Yr'!A56</f>
        <v xml:space="preserve">      Total Utilities</v>
      </c>
      <c r="B41" s="3">
        <f>'Operating Proforma 2-7th Yr.'!G41*(1+'Operating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c r="H41" s="3">
        <f>G41*(1+'Operating Proforma 1st Yr'!$F$56)</f>
        <v>0</v>
      </c>
      <c r="I41" s="3">
        <f>H41*(1+'Operating Proforma 1st Yr'!$F$56)</f>
        <v>0</v>
      </c>
    </row>
    <row r="42" spans="1:9" x14ac:dyDescent="0.2">
      <c r="A42" s="2" t="str">
        <f>'Operating Proforma 1st Yr'!A62</f>
        <v xml:space="preserve">      Total Payroll</v>
      </c>
      <c r="B42" s="3">
        <f>'Operating Proforma 2-7th Yr.'!G42*(1+'Operating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c r="H42" s="3">
        <f>G42*(1+'Operating Proforma 1st Yr'!$F$62)</f>
        <v>0</v>
      </c>
      <c r="I42" s="3">
        <f>H42*(1+'Operating Proforma 1st Yr'!$F$62)</f>
        <v>0</v>
      </c>
    </row>
    <row r="43" spans="1:9" x14ac:dyDescent="0.2">
      <c r="A43" s="2" t="str">
        <f>'Operating Proforma 1st Yr'!A72</f>
        <v xml:space="preserve">      Total Maintenance</v>
      </c>
      <c r="B43" s="3">
        <f>'Operating Proforma 2-7th Yr.'!G43*(1+'Operating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c r="H43" s="3">
        <f>G43*(1+'Operating Proforma 1st Yr'!$F$72)</f>
        <v>0</v>
      </c>
      <c r="I43" s="3">
        <f>H43*(1+'Operating Proforma 1st Yr'!$F$72)</f>
        <v>0</v>
      </c>
    </row>
    <row r="44" spans="1:9" x14ac:dyDescent="0.2">
      <c r="A44" s="2" t="str">
        <f>'Operating Proforma 1st Yr'!A74</f>
        <v xml:space="preserve">      Insurance</v>
      </c>
      <c r="B44" s="3">
        <f>'Operating Proforma 2-7th Yr.'!G44*(1+'Operating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c r="H44" s="3">
        <f>G44*(1+'Operating Proforma 1st Yr'!$F$74)</f>
        <v>0</v>
      </c>
      <c r="I44" s="3">
        <f>H44*(1+'Operating Proforma 1st Yr'!$F$74)</f>
        <v>0</v>
      </c>
    </row>
    <row r="45" spans="1:9" x14ac:dyDescent="0.2">
      <c r="A45" s="2" t="str">
        <f>'Operating Proforma 1st Yr'!A75</f>
        <v xml:space="preserve">      Real Estate Taxes</v>
      </c>
      <c r="B45" s="3">
        <f>'Operating Proforma 2-7th Yr.'!G45*(1+'Operating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c r="H45" s="3">
        <f>G45*(1+'Operating Proforma 1st Yr'!$F$75)</f>
        <v>0</v>
      </c>
      <c r="I45" s="3">
        <f>H45*(1+'Operating Proforma 1st Yr'!$F$75)</f>
        <v>0</v>
      </c>
    </row>
    <row r="46" spans="1:9" x14ac:dyDescent="0.2">
      <c r="A46" s="2" t="str">
        <f>'Operating Proforma 1st Yr'!A76</f>
        <v xml:space="preserve">      Total Service Amenities Budget</v>
      </c>
      <c r="B46" s="564">
        <f>'Operating Proforma 2-7th Yr.'!G46*(1+'Operating Proforma 1st Yr'!$F$76)</f>
        <v>0</v>
      </c>
      <c r="C46" s="564">
        <f>B46*(1+'Operating Proforma 1st Yr'!$F$76)</f>
        <v>0</v>
      </c>
      <c r="D46" s="564">
        <f>C46*(1+'Operating Proforma 1st Yr'!$F$76)</f>
        <v>0</v>
      </c>
      <c r="E46" s="564">
        <f>D46*(1+'Operating Proforma 1st Yr'!$F$76)</f>
        <v>0</v>
      </c>
      <c r="F46" s="564">
        <f>E46*(1+'Operating Proforma 1st Yr'!$F$76)</f>
        <v>0</v>
      </c>
      <c r="G46" s="564">
        <f>F46*(1+'Operating Proforma 1st Yr'!$F$76)</f>
        <v>0</v>
      </c>
      <c r="H46" s="564">
        <f>G46*(1+'Operating Proforma 1st Yr'!$F$76)</f>
        <v>0</v>
      </c>
      <c r="I46" s="564">
        <f>H46*(1+'Operating Proforma 1st Yr'!$F$76)</f>
        <v>0</v>
      </c>
    </row>
    <row r="47" spans="1:9" x14ac:dyDescent="0.2">
      <c r="A47" s="566" t="str">
        <f>'Operating Proforma 1st Yr'!A77</f>
        <v>Total Expenses</v>
      </c>
      <c r="B47" s="567">
        <f>SUM(B39:B46)</f>
        <v>0</v>
      </c>
      <c r="C47" s="567">
        <f t="shared" ref="C47:I47" si="5">SUM(C39:C46)</f>
        <v>0</v>
      </c>
      <c r="D47" s="567">
        <f t="shared" si="5"/>
        <v>0</v>
      </c>
      <c r="E47" s="567">
        <f t="shared" si="5"/>
        <v>0</v>
      </c>
      <c r="F47" s="567">
        <f t="shared" si="5"/>
        <v>0</v>
      </c>
      <c r="G47" s="567">
        <f t="shared" si="5"/>
        <v>0</v>
      </c>
      <c r="H47" s="567">
        <f t="shared" si="5"/>
        <v>0</v>
      </c>
      <c r="I47" s="567">
        <f t="shared" si="5"/>
        <v>0</v>
      </c>
    </row>
    <row r="48" spans="1:9" x14ac:dyDescent="0.2">
      <c r="A48" s="2"/>
      <c r="B48" s="3"/>
      <c r="C48" s="305"/>
      <c r="D48" s="305"/>
      <c r="E48" s="305"/>
      <c r="F48" s="305"/>
      <c r="G48" s="305"/>
      <c r="H48" s="305"/>
      <c r="I48" s="305"/>
    </row>
    <row r="49" spans="1:9" x14ac:dyDescent="0.2">
      <c r="A49" s="2" t="str">
        <f>'Operating Proforma 1st Yr'!A79</f>
        <v>Replacement Reserve</v>
      </c>
      <c r="B49" s="3">
        <f>'Operating Proforma 1st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c r="H49" s="3">
        <f>G49*(1+'Operating Proforma 1st Yr'!$F$79)</f>
        <v>0</v>
      </c>
      <c r="I49" s="3">
        <f>H49*(1+'Operating Proforma 1st Yr'!$F$79)</f>
        <v>0</v>
      </c>
    </row>
    <row r="50" spans="1:9" x14ac:dyDescent="0.2">
      <c r="A50" s="2" t="str">
        <f>'Operating Proforma 1st Yr'!A80</f>
        <v xml:space="preserve">Operating Reserve </v>
      </c>
      <c r="B50" s="564">
        <f>'Operating Proforma 1st Yr'!G80*(1+'Operating Proforma 1st Yr'!F80)</f>
        <v>0</v>
      </c>
      <c r="C50" s="564">
        <f>B50*(1+'Operating Proforma 1st Yr'!$F$80)</f>
        <v>0</v>
      </c>
      <c r="D50" s="564">
        <f>C50*(1+'Operating Proforma 1st Yr'!$F$80)</f>
        <v>0</v>
      </c>
      <c r="E50" s="564">
        <f>D50*(1+'Operating Proforma 1st Yr'!$F$80)</f>
        <v>0</v>
      </c>
      <c r="F50" s="564">
        <f>E50*(1+'Operating Proforma 1st Yr'!$F$80)</f>
        <v>0</v>
      </c>
      <c r="G50" s="564">
        <f>F50*(1+'Operating Proforma 1st Yr'!$F$80)</f>
        <v>0</v>
      </c>
      <c r="H50" s="564">
        <f>G50*(1+'Operating Proforma 1st Yr'!$F$80)</f>
        <v>0</v>
      </c>
      <c r="I50" s="564">
        <f>H50*(1+'Operating Proforma 1st Yr'!$F$80)</f>
        <v>0</v>
      </c>
    </row>
    <row r="51" spans="1:9" x14ac:dyDescent="0.2">
      <c r="A51" s="566" t="str">
        <f>'Operating Proforma 1st Yr'!A81</f>
        <v>Total Operating Expenses</v>
      </c>
      <c r="B51" s="567">
        <f>SUM(B47:B50)</f>
        <v>0</v>
      </c>
      <c r="C51" s="567">
        <f>SUM(C47:C50)</f>
        <v>0</v>
      </c>
      <c r="D51" s="567">
        <f t="shared" ref="D51:I51" si="6">SUM(D47:D50)</f>
        <v>0</v>
      </c>
      <c r="E51" s="567">
        <f t="shared" si="6"/>
        <v>0</v>
      </c>
      <c r="F51" s="567">
        <f t="shared" si="6"/>
        <v>0</v>
      </c>
      <c r="G51" s="567">
        <f t="shared" si="6"/>
        <v>0</v>
      </c>
      <c r="H51" s="567">
        <f t="shared" si="6"/>
        <v>0</v>
      </c>
      <c r="I51" s="567">
        <f t="shared" si="6"/>
        <v>0</v>
      </c>
    </row>
    <row r="52" spans="1:9" x14ac:dyDescent="0.2">
      <c r="A52" s="2"/>
      <c r="B52" s="3"/>
      <c r="C52" s="305"/>
      <c r="D52" s="305"/>
      <c r="E52" s="305"/>
      <c r="F52" s="305"/>
      <c r="G52" s="305"/>
      <c r="H52" s="305"/>
      <c r="I52" s="305"/>
    </row>
    <row r="53" spans="1:9" x14ac:dyDescent="0.2">
      <c r="A53" s="566" t="str">
        <f>'Operating Proforma 1st Yr'!A83</f>
        <v>Net Operating Income (NOI)</v>
      </c>
      <c r="B53" s="567">
        <f>B36-B51</f>
        <v>0</v>
      </c>
      <c r="C53" s="567">
        <f t="shared" ref="C53:I53" si="7">C36-C51</f>
        <v>0</v>
      </c>
      <c r="D53" s="567">
        <f t="shared" si="7"/>
        <v>0</v>
      </c>
      <c r="E53" s="567">
        <f t="shared" si="7"/>
        <v>0</v>
      </c>
      <c r="F53" s="567">
        <f t="shared" si="7"/>
        <v>0</v>
      </c>
      <c r="G53" s="567">
        <f t="shared" si="7"/>
        <v>0</v>
      </c>
      <c r="H53" s="567">
        <f t="shared" si="7"/>
        <v>0</v>
      </c>
      <c r="I53" s="567">
        <f t="shared" si="7"/>
        <v>0</v>
      </c>
    </row>
    <row r="54" spans="1:9" x14ac:dyDescent="0.2">
      <c r="A54" s="2"/>
      <c r="B54" s="3"/>
      <c r="C54" s="305"/>
      <c r="D54" s="305"/>
      <c r="E54" s="305"/>
      <c r="F54" s="305"/>
      <c r="G54" s="305"/>
      <c r="H54" s="305"/>
      <c r="I54" s="305"/>
    </row>
    <row r="55" spans="1:9" x14ac:dyDescent="0.2">
      <c r="A55" s="566" t="str">
        <f>'Operating Proforma 1st Yr'!A85</f>
        <v>Debt Service - Permanent</v>
      </c>
      <c r="B55" s="3"/>
    </row>
    <row r="56" spans="1:9" x14ac:dyDescent="0.2">
      <c r="A56" s="572" t="str">
        <f>'Operating Proforma 1st Yr'!A87</f>
        <v xml:space="preserve">    Debt Service Per Year for 1st Loan:</v>
      </c>
      <c r="B56" s="574"/>
      <c r="C56" s="574"/>
      <c r="D56" s="574"/>
      <c r="E56" s="574"/>
      <c r="F56" s="574"/>
      <c r="G56" s="574"/>
      <c r="H56" s="574"/>
      <c r="I56" s="574"/>
    </row>
    <row r="57" spans="1:9" x14ac:dyDescent="0.2">
      <c r="A57" s="572" t="str">
        <f>'Operating Proforma 1st Yr'!A91</f>
        <v xml:space="preserve">    Debt Service Per Year 2nd Loan:</v>
      </c>
      <c r="B57" s="574">
        <v>0</v>
      </c>
      <c r="C57" s="574">
        <v>0</v>
      </c>
      <c r="D57" s="574">
        <v>0</v>
      </c>
      <c r="E57" s="574">
        <v>0</v>
      </c>
      <c r="F57" s="574">
        <v>0</v>
      </c>
      <c r="G57" s="574">
        <v>0</v>
      </c>
      <c r="H57" s="574">
        <v>0</v>
      </c>
      <c r="I57" s="574">
        <v>0</v>
      </c>
    </row>
    <row r="58" spans="1:9" x14ac:dyDescent="0.2">
      <c r="A58" s="572" t="str">
        <f>'Operating Proforma 1st Yr'!A95</f>
        <v xml:space="preserve">    Debt Service Per Year HOME Loan:</v>
      </c>
      <c r="B58" s="575">
        <v>0</v>
      </c>
      <c r="C58" s="575">
        <v>0</v>
      </c>
      <c r="D58" s="575">
        <v>0</v>
      </c>
      <c r="E58" s="575">
        <v>0</v>
      </c>
      <c r="F58" s="575">
        <v>0</v>
      </c>
      <c r="G58" s="575">
        <v>0</v>
      </c>
      <c r="H58" s="575">
        <v>0</v>
      </c>
      <c r="I58" s="575">
        <v>0</v>
      </c>
    </row>
    <row r="59" spans="1:9" x14ac:dyDescent="0.2">
      <c r="A59" s="566" t="s">
        <v>1131</v>
      </c>
      <c r="B59" s="567">
        <f>SUM(B56:B58)</f>
        <v>0</v>
      </c>
      <c r="C59" s="567">
        <f t="shared" ref="C59:I59" si="8">SUM(C56:C58)</f>
        <v>0</v>
      </c>
      <c r="D59" s="567">
        <f t="shared" si="8"/>
        <v>0</v>
      </c>
      <c r="E59" s="567">
        <f t="shared" si="8"/>
        <v>0</v>
      </c>
      <c r="F59" s="567">
        <f t="shared" si="8"/>
        <v>0</v>
      </c>
      <c r="G59" s="567">
        <f t="shared" si="8"/>
        <v>0</v>
      </c>
      <c r="H59" s="567">
        <f t="shared" si="8"/>
        <v>0</v>
      </c>
      <c r="I59" s="567">
        <f t="shared" si="8"/>
        <v>0</v>
      </c>
    </row>
    <row r="60" spans="1:9" x14ac:dyDescent="0.2">
      <c r="A60" s="571"/>
      <c r="B60" s="3"/>
    </row>
    <row r="61" spans="1:9" x14ac:dyDescent="0.2">
      <c r="A61" s="566" t="s">
        <v>744</v>
      </c>
      <c r="B61" s="567">
        <f>B53-B59</f>
        <v>0</v>
      </c>
      <c r="C61" s="567">
        <f t="shared" ref="C61:I61" si="9">C53-C59</f>
        <v>0</v>
      </c>
      <c r="D61" s="567">
        <f t="shared" si="9"/>
        <v>0</v>
      </c>
      <c r="E61" s="567">
        <f t="shared" si="9"/>
        <v>0</v>
      </c>
      <c r="F61" s="567">
        <f t="shared" si="9"/>
        <v>0</v>
      </c>
      <c r="G61" s="567">
        <f t="shared" si="9"/>
        <v>0</v>
      </c>
      <c r="H61" s="567">
        <f t="shared" si="9"/>
        <v>0</v>
      </c>
      <c r="I61" s="567">
        <f t="shared" si="9"/>
        <v>0</v>
      </c>
    </row>
  </sheetData>
  <sheetProtection algorithmName="SHA-512" hashValue="T9hGWMjvxn089aFmEDQu5ndXmGEe/HaR6cpfa+4dn6SxvNO8DfNhWuwPiOkxMIFk/GTMHO9SCo07hRYokGQ9yw==" saltValue="JRUYMZg+TdyBXFd4Rd/PZQ==" spinCount="100000" sheet="1" objects="1" scenarios="1"/>
  <phoneticPr fontId="0" type="noConversion"/>
  <printOptions gridLines="1"/>
  <pageMargins left="0.75" right="0.75" top="0.52" bottom="1" header="0" footer="0"/>
  <pageSetup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H50"/>
  <sheetViews>
    <sheetView zoomScaleNormal="100" workbookViewId="0">
      <selection activeCell="L53" sqref="L53"/>
    </sheetView>
  </sheetViews>
  <sheetFormatPr defaultRowHeight="15" x14ac:dyDescent="0.2"/>
  <cols>
    <col min="1" max="1" width="17.28515625" style="391" customWidth="1"/>
    <col min="2" max="2" width="27.42578125" style="383" customWidth="1"/>
    <col min="3" max="4" width="12.7109375" style="397" customWidth="1"/>
    <col min="5" max="6" width="15.7109375" style="397" customWidth="1"/>
    <col min="7" max="7" width="15.85546875" style="397" customWidth="1"/>
    <col min="8" max="8" width="12.7109375" style="397" customWidth="1"/>
    <col min="9" max="11" width="15.7109375" style="382" customWidth="1"/>
    <col min="12" max="16384" width="9.140625" style="382"/>
  </cols>
  <sheetData>
    <row r="1" spans="1:8" ht="19.5" customHeight="1" x14ac:dyDescent="0.2">
      <c r="A1" s="972"/>
      <c r="B1" s="973"/>
      <c r="C1" s="973"/>
      <c r="D1" s="976" t="s">
        <v>985</v>
      </c>
      <c r="E1" s="977"/>
      <c r="F1" s="978"/>
      <c r="G1" s="962"/>
      <c r="H1" s="963"/>
    </row>
    <row r="2" spans="1:8" s="384" customFormat="1" ht="26.25" customHeight="1" x14ac:dyDescent="0.2">
      <c r="A2" s="974"/>
      <c r="B2" s="975"/>
      <c r="C2" s="975"/>
      <c r="D2" s="966" t="s">
        <v>980</v>
      </c>
      <c r="E2" s="970" t="s">
        <v>984</v>
      </c>
      <c r="F2" s="971"/>
      <c r="G2" s="964"/>
      <c r="H2" s="965"/>
    </row>
    <row r="3" spans="1:8" s="395" customFormat="1" ht="44.25" customHeight="1" thickBot="1" x14ac:dyDescent="0.25">
      <c r="A3" s="968" t="s">
        <v>942</v>
      </c>
      <c r="B3" s="969"/>
      <c r="C3" s="398" t="s">
        <v>979</v>
      </c>
      <c r="D3" s="967"/>
      <c r="E3" s="399" t="s">
        <v>981</v>
      </c>
      <c r="F3" s="399" t="s">
        <v>986</v>
      </c>
      <c r="G3" s="400" t="s">
        <v>982</v>
      </c>
      <c r="H3" s="401" t="s">
        <v>983</v>
      </c>
    </row>
    <row r="4" spans="1:8" ht="20.100000000000001" customHeight="1" thickBot="1" x14ac:dyDescent="0.25">
      <c r="A4" s="388" t="s">
        <v>943</v>
      </c>
      <c r="B4" s="385"/>
      <c r="C4" s="448">
        <f t="shared" ref="C4:H4" si="0">SUM(C5:C6)</f>
        <v>0</v>
      </c>
      <c r="D4" s="448">
        <f t="shared" si="0"/>
        <v>0</v>
      </c>
      <c r="E4" s="448">
        <f t="shared" si="0"/>
        <v>0</v>
      </c>
      <c r="F4" s="448">
        <f t="shared" si="0"/>
        <v>0</v>
      </c>
      <c r="G4" s="448">
        <f t="shared" si="0"/>
        <v>0</v>
      </c>
      <c r="H4" s="465">
        <f t="shared" si="0"/>
        <v>0</v>
      </c>
    </row>
    <row r="5" spans="1:8" ht="20.100000000000001" customHeight="1" thickTop="1" x14ac:dyDescent="0.2">
      <c r="A5" s="389"/>
      <c r="B5" s="386" t="s">
        <v>944</v>
      </c>
      <c r="C5" s="445">
        <f>SUM(D5:H5)</f>
        <v>0</v>
      </c>
      <c r="D5" s="466"/>
      <c r="E5" s="466"/>
      <c r="F5" s="466"/>
      <c r="G5" s="466"/>
      <c r="H5" s="467"/>
    </row>
    <row r="6" spans="1:8" ht="20.100000000000001" customHeight="1" thickBot="1" x14ac:dyDescent="0.25">
      <c r="A6" s="390"/>
      <c r="B6" s="387" t="s">
        <v>945</v>
      </c>
      <c r="C6" s="445">
        <f>SUM(D6:H6)</f>
        <v>0</v>
      </c>
      <c r="D6" s="468"/>
      <c r="E6" s="446"/>
      <c r="F6" s="468"/>
      <c r="G6" s="447"/>
      <c r="H6" s="469"/>
    </row>
    <row r="7" spans="1:8" ht="20.100000000000001" customHeight="1" thickBot="1" x14ac:dyDescent="0.25">
      <c r="A7" s="388" t="s">
        <v>946</v>
      </c>
      <c r="B7" s="385"/>
      <c r="C7" s="449">
        <f t="shared" ref="C7:H7" si="1">SUM(C8:C9)</f>
        <v>0</v>
      </c>
      <c r="D7" s="449">
        <f t="shared" si="1"/>
        <v>0</v>
      </c>
      <c r="E7" s="449">
        <f t="shared" si="1"/>
        <v>0</v>
      </c>
      <c r="F7" s="449">
        <f t="shared" si="1"/>
        <v>0</v>
      </c>
      <c r="G7" s="449">
        <f t="shared" si="1"/>
        <v>0</v>
      </c>
      <c r="H7" s="458">
        <f t="shared" si="1"/>
        <v>0</v>
      </c>
    </row>
    <row r="8" spans="1:8" ht="20.100000000000001" customHeight="1" thickTop="1" x14ac:dyDescent="0.2">
      <c r="A8" s="389"/>
      <c r="B8" s="386" t="s">
        <v>947</v>
      </c>
      <c r="C8" s="445">
        <f>SUM(D8:H8)</f>
        <v>0</v>
      </c>
      <c r="D8" s="466"/>
      <c r="E8" s="466"/>
      <c r="F8" s="450"/>
      <c r="G8" s="451"/>
      <c r="H8" s="467"/>
    </row>
    <row r="9" spans="1:8" ht="20.100000000000001" customHeight="1" thickBot="1" x14ac:dyDescent="0.25">
      <c r="A9" s="390"/>
      <c r="B9" s="387" t="s">
        <v>376</v>
      </c>
      <c r="C9" s="445">
        <f>SUM(D9:H9)</f>
        <v>0</v>
      </c>
      <c r="D9" s="468"/>
      <c r="E9" s="468"/>
      <c r="F9" s="468"/>
      <c r="G9" s="468"/>
      <c r="H9" s="469"/>
    </row>
    <row r="10" spans="1:8" ht="20.100000000000001" customHeight="1" thickBot="1" x14ac:dyDescent="0.25">
      <c r="A10" s="388" t="s">
        <v>948</v>
      </c>
      <c r="B10" s="385"/>
      <c r="C10" s="449">
        <f t="shared" ref="C10:H10" si="2">SUM(C11:C14)</f>
        <v>0</v>
      </c>
      <c r="D10" s="449">
        <f t="shared" si="2"/>
        <v>0</v>
      </c>
      <c r="E10" s="449">
        <f t="shared" si="2"/>
        <v>0</v>
      </c>
      <c r="F10" s="449">
        <f t="shared" si="2"/>
        <v>0</v>
      </c>
      <c r="G10" s="449">
        <f t="shared" si="2"/>
        <v>0</v>
      </c>
      <c r="H10" s="458">
        <f t="shared" si="2"/>
        <v>0</v>
      </c>
    </row>
    <row r="11" spans="1:8" ht="20.100000000000001" customHeight="1" thickTop="1" x14ac:dyDescent="0.2">
      <c r="A11" s="389"/>
      <c r="B11" s="386" t="s">
        <v>949</v>
      </c>
      <c r="C11" s="445">
        <f>SUM(D11:H11)</f>
        <v>0</v>
      </c>
      <c r="D11" s="466"/>
      <c r="E11" s="466"/>
      <c r="F11" s="450"/>
      <c r="G11" s="451"/>
      <c r="H11" s="467"/>
    </row>
    <row r="12" spans="1:8" ht="20.100000000000001" customHeight="1" x14ac:dyDescent="0.2">
      <c r="A12" s="389"/>
      <c r="B12" s="386" t="s">
        <v>950</v>
      </c>
      <c r="C12" s="402">
        <f>SUM(D12:H12)</f>
        <v>0</v>
      </c>
      <c r="D12" s="452"/>
      <c r="E12" s="470"/>
      <c r="F12" s="455"/>
      <c r="G12" s="456"/>
      <c r="H12" s="471"/>
    </row>
    <row r="13" spans="1:8" ht="20.100000000000001" customHeight="1" x14ac:dyDescent="0.2">
      <c r="A13" s="389"/>
      <c r="B13" s="454" t="s">
        <v>951</v>
      </c>
      <c r="C13" s="402">
        <f>SUM(D13:H13)</f>
        <v>0</v>
      </c>
      <c r="D13" s="452"/>
      <c r="E13" s="470"/>
      <c r="F13" s="455"/>
      <c r="G13" s="456"/>
      <c r="H13" s="471"/>
    </row>
    <row r="14" spans="1:8" ht="20.100000000000001" customHeight="1" thickBot="1" x14ac:dyDescent="0.25">
      <c r="A14" s="390"/>
      <c r="B14" s="387" t="s">
        <v>952</v>
      </c>
      <c r="C14" s="402">
        <f>SUM(D14:H14)</f>
        <v>0</v>
      </c>
      <c r="D14" s="453"/>
      <c r="E14" s="468"/>
      <c r="F14" s="446"/>
      <c r="G14" s="447"/>
      <c r="H14" s="469"/>
    </row>
    <row r="15" spans="1:8" ht="20.100000000000001" customHeight="1" thickBot="1" x14ac:dyDescent="0.25">
      <c r="A15" s="388" t="s">
        <v>953</v>
      </c>
      <c r="B15" s="385"/>
      <c r="C15" s="449">
        <f t="shared" ref="C15:H15" si="3">SUM(C16)</f>
        <v>0</v>
      </c>
      <c r="D15" s="449">
        <f t="shared" si="3"/>
        <v>0</v>
      </c>
      <c r="E15" s="449">
        <f t="shared" si="3"/>
        <v>0</v>
      </c>
      <c r="F15" s="449">
        <f t="shared" si="3"/>
        <v>0</v>
      </c>
      <c r="G15" s="449">
        <f t="shared" si="3"/>
        <v>0</v>
      </c>
      <c r="H15" s="458">
        <f t="shared" si="3"/>
        <v>0</v>
      </c>
    </row>
    <row r="16" spans="1:8" ht="20.100000000000001" customHeight="1" thickTop="1" thickBot="1" x14ac:dyDescent="0.25">
      <c r="A16" s="390"/>
      <c r="B16" s="387" t="s">
        <v>954</v>
      </c>
      <c r="C16" s="457">
        <f>SUM(D16:H16)</f>
        <v>0</v>
      </c>
      <c r="D16" s="472"/>
      <c r="E16" s="472"/>
      <c r="F16" s="459"/>
      <c r="G16" s="460"/>
      <c r="H16" s="473">
        <v>0</v>
      </c>
    </row>
    <row r="17" spans="1:8" ht="20.100000000000001" customHeight="1" thickBot="1" x14ac:dyDescent="0.25">
      <c r="A17" s="388" t="s">
        <v>955</v>
      </c>
      <c r="B17" s="385"/>
      <c r="C17" s="449">
        <f t="shared" ref="C17:H17" si="4">SUM(C18:C24)</f>
        <v>0</v>
      </c>
      <c r="D17" s="449">
        <f t="shared" si="4"/>
        <v>0</v>
      </c>
      <c r="E17" s="449">
        <f t="shared" si="4"/>
        <v>0</v>
      </c>
      <c r="F17" s="449">
        <f t="shared" si="4"/>
        <v>0</v>
      </c>
      <c r="G17" s="449">
        <f t="shared" si="4"/>
        <v>0</v>
      </c>
      <c r="H17" s="458">
        <f t="shared" si="4"/>
        <v>0</v>
      </c>
    </row>
    <row r="18" spans="1:8" ht="20.100000000000001" customHeight="1" thickTop="1" x14ac:dyDescent="0.2">
      <c r="A18" s="389"/>
      <c r="B18" s="386" t="s">
        <v>956</v>
      </c>
      <c r="C18" s="445">
        <f>SUM(D18:H18)</f>
        <v>0</v>
      </c>
      <c r="D18" s="462"/>
      <c r="E18" s="466"/>
      <c r="F18" s="450"/>
      <c r="G18" s="451"/>
      <c r="H18" s="467"/>
    </row>
    <row r="19" spans="1:8" ht="20.100000000000001" customHeight="1" x14ac:dyDescent="0.2">
      <c r="A19" s="389"/>
      <c r="B19" s="386" t="s">
        <v>957</v>
      </c>
      <c r="C19" s="445">
        <f t="shared" ref="C19:C24" si="5">SUM(D19:H19)</f>
        <v>0</v>
      </c>
      <c r="D19" s="452"/>
      <c r="E19" s="470"/>
      <c r="F19" s="455"/>
      <c r="G19" s="456"/>
      <c r="H19" s="471"/>
    </row>
    <row r="20" spans="1:8" ht="20.100000000000001" customHeight="1" x14ac:dyDescent="0.2">
      <c r="A20" s="389"/>
      <c r="B20" s="386" t="s">
        <v>958</v>
      </c>
      <c r="C20" s="445">
        <f t="shared" si="5"/>
        <v>0</v>
      </c>
      <c r="D20" s="452"/>
      <c r="E20" s="470"/>
      <c r="F20" s="455"/>
      <c r="G20" s="456"/>
      <c r="H20" s="471"/>
    </row>
    <row r="21" spans="1:8" ht="20.100000000000001" customHeight="1" x14ac:dyDescent="0.2">
      <c r="A21" s="389"/>
      <c r="B21" s="386" t="s">
        <v>959</v>
      </c>
      <c r="C21" s="445">
        <f t="shared" si="5"/>
        <v>0</v>
      </c>
      <c r="D21" s="452"/>
      <c r="E21" s="470"/>
      <c r="F21" s="455"/>
      <c r="G21" s="456"/>
      <c r="H21" s="471"/>
    </row>
    <row r="22" spans="1:8" ht="20.100000000000001" customHeight="1" x14ac:dyDescent="0.2">
      <c r="A22" s="389"/>
      <c r="B22" s="386" t="s">
        <v>960</v>
      </c>
      <c r="C22" s="445">
        <f t="shared" si="5"/>
        <v>0</v>
      </c>
      <c r="D22" s="452"/>
      <c r="E22" s="470"/>
      <c r="F22" s="455"/>
      <c r="G22" s="456"/>
      <c r="H22" s="471"/>
    </row>
    <row r="23" spans="1:8" ht="20.100000000000001" customHeight="1" x14ac:dyDescent="0.2">
      <c r="A23" s="389"/>
      <c r="B23" s="386" t="s">
        <v>961</v>
      </c>
      <c r="C23" s="445">
        <f t="shared" si="5"/>
        <v>0</v>
      </c>
      <c r="D23" s="452"/>
      <c r="E23" s="470"/>
      <c r="F23" s="455"/>
      <c r="G23" s="456"/>
      <c r="H23" s="471"/>
    </row>
    <row r="24" spans="1:8" ht="20.100000000000001" customHeight="1" thickBot="1" x14ac:dyDescent="0.25">
      <c r="A24" s="390"/>
      <c r="B24" s="461" t="s">
        <v>962</v>
      </c>
      <c r="C24" s="445">
        <f t="shared" si="5"/>
        <v>0</v>
      </c>
      <c r="D24" s="453"/>
      <c r="E24" s="468"/>
      <c r="F24" s="446"/>
      <c r="G24" s="447"/>
      <c r="H24" s="469"/>
    </row>
    <row r="25" spans="1:8" ht="20.100000000000001" customHeight="1" thickBot="1" x14ac:dyDescent="0.25">
      <c r="A25" s="388" t="s">
        <v>963</v>
      </c>
      <c r="B25" s="385"/>
      <c r="C25" s="449">
        <f t="shared" ref="C25:H25" si="6">SUM(C26:C27)</f>
        <v>0</v>
      </c>
      <c r="D25" s="449">
        <f t="shared" si="6"/>
        <v>0</v>
      </c>
      <c r="E25" s="449">
        <f t="shared" si="6"/>
        <v>0</v>
      </c>
      <c r="F25" s="449">
        <f t="shared" si="6"/>
        <v>0</v>
      </c>
      <c r="G25" s="449">
        <f t="shared" si="6"/>
        <v>0</v>
      </c>
      <c r="H25" s="458">
        <f t="shared" si="6"/>
        <v>0</v>
      </c>
    </row>
    <row r="26" spans="1:8" ht="20.100000000000001" customHeight="1" thickTop="1" x14ac:dyDescent="0.2">
      <c r="A26" s="389"/>
      <c r="B26" s="386" t="s">
        <v>964</v>
      </c>
      <c r="C26" s="445">
        <f>SUM(D26:H26)</f>
        <v>0</v>
      </c>
      <c r="D26" s="462"/>
      <c r="E26" s="466"/>
      <c r="F26" s="450"/>
      <c r="G26" s="451"/>
      <c r="H26" s="467"/>
    </row>
    <row r="27" spans="1:8" ht="20.100000000000001" customHeight="1" thickBot="1" x14ac:dyDescent="0.25">
      <c r="A27" s="390"/>
      <c r="B27" s="387" t="s">
        <v>965</v>
      </c>
      <c r="C27" s="445">
        <f>SUM(D27:H27)</f>
        <v>0</v>
      </c>
      <c r="D27" s="453"/>
      <c r="E27" s="468"/>
      <c r="F27" s="446"/>
      <c r="G27" s="447"/>
      <c r="H27" s="469"/>
    </row>
    <row r="28" spans="1:8" ht="20.100000000000001" customHeight="1" thickBot="1" x14ac:dyDescent="0.25">
      <c r="A28" s="388" t="s">
        <v>966</v>
      </c>
      <c r="B28" s="385"/>
      <c r="C28" s="449">
        <f t="shared" ref="C28:H28" si="7">SUM(C29:C32)</f>
        <v>0</v>
      </c>
      <c r="D28" s="449">
        <f t="shared" si="7"/>
        <v>0</v>
      </c>
      <c r="E28" s="449">
        <f t="shared" si="7"/>
        <v>0</v>
      </c>
      <c r="F28" s="449">
        <f t="shared" si="7"/>
        <v>0</v>
      </c>
      <c r="G28" s="449">
        <f t="shared" si="7"/>
        <v>0</v>
      </c>
      <c r="H28" s="458">
        <f t="shared" si="7"/>
        <v>0</v>
      </c>
    </row>
    <row r="29" spans="1:8" ht="20.100000000000001" customHeight="1" thickTop="1" x14ac:dyDescent="0.2">
      <c r="A29" s="389"/>
      <c r="B29" s="386" t="s">
        <v>967</v>
      </c>
      <c r="C29" s="445">
        <f>SUM(D29:H29)</f>
        <v>0</v>
      </c>
      <c r="D29" s="462"/>
      <c r="E29" s="466"/>
      <c r="F29" s="450"/>
      <c r="G29" s="451"/>
      <c r="H29" s="467"/>
    </row>
    <row r="30" spans="1:8" ht="20.100000000000001" customHeight="1" x14ac:dyDescent="0.2">
      <c r="A30" s="389"/>
      <c r="B30" s="386" t="s">
        <v>968</v>
      </c>
      <c r="C30" s="445">
        <f>SUM(D30:H30)</f>
        <v>0</v>
      </c>
      <c r="D30" s="452"/>
      <c r="E30" s="470"/>
      <c r="F30" s="455"/>
      <c r="G30" s="456"/>
      <c r="H30" s="471"/>
    </row>
    <row r="31" spans="1:8" ht="20.100000000000001" customHeight="1" x14ac:dyDescent="0.2">
      <c r="A31" s="389"/>
      <c r="B31" s="386" t="s">
        <v>1021</v>
      </c>
      <c r="C31" s="445">
        <f>SUM(D31:H31)</f>
        <v>0</v>
      </c>
      <c r="D31" s="452"/>
      <c r="E31" s="470"/>
      <c r="F31" s="455"/>
      <c r="G31" s="456"/>
      <c r="H31" s="471"/>
    </row>
    <row r="32" spans="1:8" ht="20.100000000000001" customHeight="1" thickBot="1" x14ac:dyDescent="0.25">
      <c r="A32" s="390"/>
      <c r="B32" s="387" t="s">
        <v>1022</v>
      </c>
      <c r="C32" s="445">
        <f>SUM(D32:H32)</f>
        <v>0</v>
      </c>
      <c r="D32" s="453"/>
      <c r="E32" s="468"/>
      <c r="F32" s="446"/>
      <c r="G32" s="447"/>
      <c r="H32" s="469"/>
    </row>
    <row r="33" spans="1:8" ht="20.100000000000001" customHeight="1" thickBot="1" x14ac:dyDescent="0.25">
      <c r="A33" s="388" t="s">
        <v>987</v>
      </c>
      <c r="B33" s="385"/>
      <c r="C33" s="449">
        <f t="shared" ref="C33:H33" si="8">SUM(C34:C35)</f>
        <v>0</v>
      </c>
      <c r="D33" s="449">
        <f t="shared" si="8"/>
        <v>0</v>
      </c>
      <c r="E33" s="449">
        <f t="shared" si="8"/>
        <v>0</v>
      </c>
      <c r="F33" s="449">
        <f t="shared" si="8"/>
        <v>0</v>
      </c>
      <c r="G33" s="449">
        <f t="shared" si="8"/>
        <v>0</v>
      </c>
      <c r="H33" s="458">
        <f t="shared" si="8"/>
        <v>0</v>
      </c>
    </row>
    <row r="34" spans="1:8" ht="20.100000000000001" customHeight="1" thickTop="1" x14ac:dyDescent="0.2">
      <c r="A34" s="389"/>
      <c r="B34" s="386" t="s">
        <v>969</v>
      </c>
      <c r="C34" s="445">
        <f>SUM(D34:H34)</f>
        <v>0</v>
      </c>
      <c r="D34" s="466"/>
      <c r="E34" s="466"/>
      <c r="F34" s="466"/>
      <c r="G34" s="466"/>
      <c r="H34" s="463"/>
    </row>
    <row r="35" spans="1:8" ht="20.100000000000001" customHeight="1" thickBot="1" x14ac:dyDescent="0.25">
      <c r="A35" s="390"/>
      <c r="B35" s="387" t="s">
        <v>970</v>
      </c>
      <c r="C35" s="445">
        <f>SUM(D35:H35)</f>
        <v>0</v>
      </c>
      <c r="D35" s="468"/>
      <c r="E35" s="468"/>
      <c r="F35" s="468"/>
      <c r="G35" s="468"/>
      <c r="H35" s="464"/>
    </row>
    <row r="36" spans="1:8" ht="20.100000000000001" customHeight="1" thickBot="1" x14ac:dyDescent="0.25">
      <c r="A36" s="388" t="s">
        <v>971</v>
      </c>
      <c r="B36" s="385"/>
      <c r="C36" s="449">
        <f t="shared" ref="C36:H36" si="9">SUM(C37:C38)</f>
        <v>0</v>
      </c>
      <c r="D36" s="449">
        <f t="shared" si="9"/>
        <v>0</v>
      </c>
      <c r="E36" s="449">
        <f t="shared" si="9"/>
        <v>0</v>
      </c>
      <c r="F36" s="449">
        <f t="shared" si="9"/>
        <v>0</v>
      </c>
      <c r="G36" s="449">
        <f t="shared" si="9"/>
        <v>0</v>
      </c>
      <c r="H36" s="458">
        <f t="shared" si="9"/>
        <v>0</v>
      </c>
    </row>
    <row r="37" spans="1:8" ht="20.100000000000001" customHeight="1" thickTop="1" x14ac:dyDescent="0.2">
      <c r="A37" s="389"/>
      <c r="B37" s="386" t="s">
        <v>972</v>
      </c>
      <c r="C37" s="445">
        <f>SUM(D37:H37)</f>
        <v>0</v>
      </c>
      <c r="D37" s="466"/>
      <c r="E37" s="466"/>
      <c r="F37" s="466"/>
      <c r="G37" s="466"/>
      <c r="H37" s="483"/>
    </row>
    <row r="38" spans="1:8" ht="20.100000000000001" customHeight="1" thickBot="1" x14ac:dyDescent="0.25">
      <c r="A38" s="390"/>
      <c r="B38" s="387" t="s">
        <v>973</v>
      </c>
      <c r="C38" s="445">
        <f>SUM(D38:H38)</f>
        <v>0</v>
      </c>
      <c r="D38" s="468"/>
      <c r="E38" s="468"/>
      <c r="F38" s="468"/>
      <c r="G38" s="468"/>
      <c r="H38" s="464"/>
    </row>
    <row r="39" spans="1:8" ht="20.100000000000001" customHeight="1" thickBot="1" x14ac:dyDescent="0.25">
      <c r="A39" s="388" t="s">
        <v>974</v>
      </c>
      <c r="B39" s="385"/>
      <c r="C39" s="449">
        <f t="shared" ref="C39:H39" si="10">SUM(C40:C41)</f>
        <v>0</v>
      </c>
      <c r="D39" s="449">
        <f t="shared" si="10"/>
        <v>0</v>
      </c>
      <c r="E39" s="449">
        <f t="shared" si="10"/>
        <v>0</v>
      </c>
      <c r="F39" s="449">
        <f t="shared" si="10"/>
        <v>0</v>
      </c>
      <c r="G39" s="449">
        <f t="shared" si="10"/>
        <v>0</v>
      </c>
      <c r="H39" s="449">
        <f t="shared" si="10"/>
        <v>0</v>
      </c>
    </row>
    <row r="40" spans="1:8" ht="20.100000000000001" customHeight="1" thickTop="1" x14ac:dyDescent="0.2">
      <c r="A40" s="389"/>
      <c r="B40" s="386" t="s">
        <v>975</v>
      </c>
      <c r="C40" s="445">
        <f>SUM(D40:H40)</f>
        <v>0</v>
      </c>
      <c r="D40" s="466"/>
      <c r="E40" s="466"/>
      <c r="F40" s="466"/>
      <c r="G40" s="466"/>
      <c r="H40" s="467"/>
    </row>
    <row r="41" spans="1:8" ht="20.100000000000001" customHeight="1" thickBot="1" x14ac:dyDescent="0.25">
      <c r="A41" s="390"/>
      <c r="B41" s="387" t="s">
        <v>976</v>
      </c>
      <c r="C41" s="445">
        <f>SUM(D41:H41)</f>
        <v>0</v>
      </c>
      <c r="D41" s="468"/>
      <c r="E41" s="468"/>
      <c r="F41" s="468"/>
      <c r="G41" s="468"/>
      <c r="H41" s="469"/>
    </row>
    <row r="42" spans="1:8" ht="20.100000000000001" customHeight="1" thickBot="1" x14ac:dyDescent="0.25">
      <c r="A42" s="388" t="s">
        <v>977</v>
      </c>
      <c r="B42" s="385"/>
      <c r="C42" s="449">
        <f t="shared" ref="C42:H42" si="11">SUM(C43)</f>
        <v>0</v>
      </c>
      <c r="D42" s="449">
        <f t="shared" si="11"/>
        <v>0</v>
      </c>
      <c r="E42" s="449">
        <f t="shared" si="11"/>
        <v>0</v>
      </c>
      <c r="F42" s="449">
        <f t="shared" si="11"/>
        <v>0</v>
      </c>
      <c r="G42" s="449">
        <f t="shared" si="11"/>
        <v>0</v>
      </c>
      <c r="H42" s="449">
        <f t="shared" si="11"/>
        <v>0</v>
      </c>
    </row>
    <row r="43" spans="1:8" ht="39" customHeight="1" thickTop="1" thickBot="1" x14ac:dyDescent="0.25">
      <c r="A43" s="390"/>
      <c r="B43" s="392" t="s">
        <v>978</v>
      </c>
      <c r="C43" s="457">
        <f>SUM(D43:H43)</f>
        <v>0</v>
      </c>
      <c r="D43" s="472"/>
      <c r="E43" s="472"/>
      <c r="F43" s="472"/>
      <c r="G43" s="472"/>
      <c r="H43" s="473"/>
    </row>
    <row r="44" spans="1:8" ht="21" customHeight="1" thickBot="1" x14ac:dyDescent="0.25">
      <c r="A44" s="390" t="s">
        <v>1040</v>
      </c>
      <c r="B44" s="392"/>
      <c r="C44" s="403"/>
      <c r="D44" s="405">
        <f>SUM(D12:D14,D18:D24,D26:D27,D29:D32)</f>
        <v>0</v>
      </c>
      <c r="E44" s="406">
        <f>SUM(E6)</f>
        <v>0</v>
      </c>
      <c r="F44" s="406">
        <f>SUM(F8,F11:F14,F16,F18:F24,F26:F27,F29:F32)</f>
        <v>0</v>
      </c>
      <c r="G44" s="481">
        <f>SUM(G6,G8,G11:G14,G16,G18:G24,G26:G27,G29:G32)</f>
        <v>0</v>
      </c>
      <c r="H44" s="475">
        <f>SUM(H34:H35,H37:H38)</f>
        <v>0</v>
      </c>
    </row>
    <row r="45" spans="1:8" ht="7.5" customHeight="1" thickBot="1" x14ac:dyDescent="0.25">
      <c r="A45" s="477"/>
      <c r="B45" s="478"/>
      <c r="C45" s="479"/>
      <c r="D45" s="479"/>
      <c r="E45" s="479"/>
      <c r="F45" s="479"/>
      <c r="G45" s="479"/>
      <c r="H45" s="480"/>
    </row>
    <row r="46" spans="1:8" s="394" customFormat="1" ht="20.100000000000001" customHeight="1" thickBot="1" x14ac:dyDescent="0.25">
      <c r="A46" s="393" t="s">
        <v>1039</v>
      </c>
      <c r="B46" s="396"/>
      <c r="C46" s="404">
        <f t="shared" ref="C46:H46" si="12">SUM(C4,C7,C10,C15,C17,C25,C28,C33,C36,C39,C42)</f>
        <v>0</v>
      </c>
      <c r="D46" s="476">
        <f t="shared" si="12"/>
        <v>0</v>
      </c>
      <c r="E46" s="476">
        <f t="shared" si="12"/>
        <v>0</v>
      </c>
      <c r="F46" s="476">
        <f t="shared" si="12"/>
        <v>0</v>
      </c>
      <c r="G46" s="476">
        <f t="shared" si="12"/>
        <v>0</v>
      </c>
      <c r="H46" s="476">
        <f t="shared" si="12"/>
        <v>0</v>
      </c>
    </row>
    <row r="47" spans="1:8" x14ac:dyDescent="0.2">
      <c r="D47" s="474"/>
      <c r="E47" s="474"/>
      <c r="F47" s="474"/>
      <c r="G47" s="482"/>
      <c r="H47" s="482"/>
    </row>
    <row r="48" spans="1:8" ht="17.25" customHeight="1" x14ac:dyDescent="0.2">
      <c r="D48" s="474"/>
      <c r="E48" s="474"/>
      <c r="F48" s="474"/>
      <c r="G48" s="482"/>
      <c r="H48" s="482"/>
    </row>
    <row r="49" spans="4:8" x14ac:dyDescent="0.2">
      <c r="D49" s="474"/>
      <c r="E49" s="474"/>
      <c r="F49" s="474"/>
      <c r="G49" s="482"/>
      <c r="H49" s="482"/>
    </row>
    <row r="50" spans="4:8" x14ac:dyDescent="0.2">
      <c r="D50" s="474"/>
      <c r="E50" s="474"/>
      <c r="F50" s="474"/>
    </row>
  </sheetData>
  <mergeCells count="6">
    <mergeCell ref="G1:H2"/>
    <mergeCell ref="D2:D3"/>
    <mergeCell ref="A3:B3"/>
    <mergeCell ref="E2:F2"/>
    <mergeCell ref="A1:C2"/>
    <mergeCell ref="D1:F1"/>
  </mergeCells>
  <pageMargins left="0.7" right="0.7" top="0.75" bottom="0.75" header="0.3" footer="0.3"/>
  <pageSetup scale="70" orientation="portrait" r:id="rId1"/>
  <headerFooter>
    <oddHeader xml:space="preserve">&amp;C&amp;"Arial,Bold"&amp;18PROJECT DEVELOPMENT _x000D_
COST SUMMARY WORKSHEET&amp;"Arial,Regular"&amp;10_x000D_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K18"/>
  <sheetViews>
    <sheetView showGridLines="0" zoomScale="110" zoomScaleNormal="110" workbookViewId="0">
      <selection activeCell="A24" sqref="A24"/>
    </sheetView>
  </sheetViews>
  <sheetFormatPr defaultRowHeight="12.75" x14ac:dyDescent="0.2"/>
  <cols>
    <col min="1" max="1" width="28.85546875" style="274" customWidth="1"/>
    <col min="2" max="3" width="11.5703125" style="274" customWidth="1"/>
    <col min="4" max="4" width="11.140625" style="274" customWidth="1"/>
    <col min="5" max="5" width="11.28515625" style="274" customWidth="1"/>
    <col min="6" max="6" width="11.5703125" style="274" customWidth="1"/>
    <col min="7" max="7" width="11.140625" style="274" customWidth="1"/>
    <col min="8" max="8" width="11.5703125" style="274" customWidth="1"/>
    <col min="9" max="9" width="11.42578125" style="274" customWidth="1"/>
    <col min="10" max="16384" width="9.140625" style="274"/>
  </cols>
  <sheetData>
    <row r="1" spans="1:11" ht="15.75" x14ac:dyDescent="0.25">
      <c r="A1" s="281" t="s">
        <v>1180</v>
      </c>
      <c r="B1" s="281"/>
      <c r="C1" s="281"/>
      <c r="D1" s="281"/>
      <c r="E1" s="281"/>
      <c r="F1" s="281"/>
      <c r="G1" s="281"/>
      <c r="H1" s="281"/>
      <c r="I1" s="281"/>
      <c r="J1" s="281"/>
      <c r="K1" s="282"/>
    </row>
    <row r="3" spans="1:11" x14ac:dyDescent="0.2">
      <c r="A3" s="835" t="s">
        <v>1218</v>
      </c>
      <c r="B3" s="835"/>
      <c r="C3" s="835"/>
      <c r="D3" s="835"/>
      <c r="E3" s="835"/>
      <c r="F3" s="835"/>
      <c r="G3" s="835"/>
      <c r="H3" s="835"/>
      <c r="I3" s="835"/>
    </row>
    <row r="4" spans="1:11" x14ac:dyDescent="0.2">
      <c r="A4" s="616" t="s">
        <v>1181</v>
      </c>
      <c r="B4" s="616" t="s">
        <v>1186</v>
      </c>
      <c r="C4" s="616" t="s">
        <v>1187</v>
      </c>
      <c r="D4" s="616" t="s">
        <v>1188</v>
      </c>
      <c r="E4" s="616" t="s">
        <v>1189</v>
      </c>
      <c r="F4" s="616" t="s">
        <v>1190</v>
      </c>
      <c r="G4" s="616" t="s">
        <v>1191</v>
      </c>
      <c r="H4" s="616" t="s">
        <v>1192</v>
      </c>
      <c r="I4" s="616" t="s">
        <v>1193</v>
      </c>
    </row>
    <row r="5" spans="1:11" x14ac:dyDescent="0.2">
      <c r="A5" s="283" t="s">
        <v>1182</v>
      </c>
      <c r="B5" s="626">
        <v>19600</v>
      </c>
      <c r="C5" s="626">
        <v>22400</v>
      </c>
      <c r="D5" s="626">
        <v>25200</v>
      </c>
      <c r="E5" s="626">
        <v>27950</v>
      </c>
      <c r="F5" s="626">
        <v>30200</v>
      </c>
      <c r="G5" s="626">
        <v>32450</v>
      </c>
      <c r="H5" s="626">
        <v>34700</v>
      </c>
      <c r="I5" s="626">
        <v>36900</v>
      </c>
    </row>
    <row r="6" spans="1:11" x14ac:dyDescent="0.2">
      <c r="A6" s="615" t="s">
        <v>1183</v>
      </c>
      <c r="B6" s="627">
        <v>32650</v>
      </c>
      <c r="C6" s="627">
        <v>37300</v>
      </c>
      <c r="D6" s="627">
        <v>41950</v>
      </c>
      <c r="E6" s="627">
        <v>46600</v>
      </c>
      <c r="F6" s="627">
        <v>50350</v>
      </c>
      <c r="G6" s="627">
        <v>54100</v>
      </c>
      <c r="H6" s="627">
        <v>57800</v>
      </c>
      <c r="I6" s="627">
        <v>61550</v>
      </c>
    </row>
    <row r="7" spans="1:11" x14ac:dyDescent="0.2">
      <c r="A7" s="283" t="s">
        <v>1184</v>
      </c>
      <c r="B7" s="626">
        <v>39180</v>
      </c>
      <c r="C7" s="626">
        <v>44760</v>
      </c>
      <c r="D7" s="626">
        <v>50340</v>
      </c>
      <c r="E7" s="626">
        <v>55920</v>
      </c>
      <c r="F7" s="626">
        <v>60420</v>
      </c>
      <c r="G7" s="626">
        <v>64920</v>
      </c>
      <c r="H7" s="626">
        <v>69360</v>
      </c>
      <c r="I7" s="626">
        <v>73860</v>
      </c>
    </row>
    <row r="8" spans="1:11" x14ac:dyDescent="0.2">
      <c r="A8" s="615" t="s">
        <v>1185</v>
      </c>
      <c r="B8" s="627">
        <v>52200</v>
      </c>
      <c r="C8" s="627">
        <v>59650</v>
      </c>
      <c r="D8" s="627">
        <v>67100</v>
      </c>
      <c r="E8" s="627">
        <v>74550</v>
      </c>
      <c r="F8" s="627">
        <v>80550</v>
      </c>
      <c r="G8" s="627">
        <v>86500</v>
      </c>
      <c r="H8" s="627">
        <v>92450</v>
      </c>
      <c r="I8" s="627">
        <v>98450</v>
      </c>
    </row>
    <row r="9" spans="1:11" x14ac:dyDescent="0.2">
      <c r="B9" s="628"/>
      <c r="C9" s="628"/>
      <c r="D9" s="628"/>
      <c r="E9" s="628"/>
      <c r="F9" s="628"/>
      <c r="G9" s="628"/>
      <c r="H9" s="628"/>
    </row>
    <row r="10" spans="1:11" x14ac:dyDescent="0.2">
      <c r="A10" s="619" t="s">
        <v>1194</v>
      </c>
      <c r="B10" s="629"/>
      <c r="C10" s="630" t="s">
        <v>1201</v>
      </c>
      <c r="D10" s="630" t="s">
        <v>1202</v>
      </c>
      <c r="E10" s="630" t="s">
        <v>1203</v>
      </c>
      <c r="F10" s="630" t="s">
        <v>1204</v>
      </c>
      <c r="G10" s="630" t="s">
        <v>1205</v>
      </c>
      <c r="H10" s="630" t="s">
        <v>1206</v>
      </c>
      <c r="I10" s="616" t="s">
        <v>1207</v>
      </c>
    </row>
    <row r="11" spans="1:11" x14ac:dyDescent="0.2">
      <c r="A11" s="617" t="s">
        <v>1195</v>
      </c>
      <c r="B11" s="631"/>
      <c r="C11" s="626">
        <v>816</v>
      </c>
      <c r="D11" s="626">
        <v>874</v>
      </c>
      <c r="E11" s="626">
        <v>1048</v>
      </c>
      <c r="F11" s="626">
        <v>1211</v>
      </c>
      <c r="G11" s="626">
        <v>1352</v>
      </c>
      <c r="H11" s="626">
        <v>1491</v>
      </c>
      <c r="I11" s="626">
        <v>1631</v>
      </c>
    </row>
    <row r="12" spans="1:11" x14ac:dyDescent="0.2">
      <c r="A12" s="618" t="s">
        <v>1196</v>
      </c>
      <c r="B12" s="632"/>
      <c r="C12" s="627">
        <v>1040</v>
      </c>
      <c r="D12" s="627">
        <v>1116</v>
      </c>
      <c r="E12" s="627">
        <v>1341</v>
      </c>
      <c r="F12" s="627">
        <v>1540</v>
      </c>
      <c r="G12" s="627">
        <v>1699</v>
      </c>
      <c r="H12" s="627">
        <v>1856</v>
      </c>
      <c r="I12" s="627">
        <v>2013</v>
      </c>
    </row>
    <row r="13" spans="1:11" x14ac:dyDescent="0.2">
      <c r="A13" s="619" t="s">
        <v>1197</v>
      </c>
      <c r="B13" s="629"/>
      <c r="C13" s="630" t="s">
        <v>1201</v>
      </c>
      <c r="D13" s="630" t="s">
        <v>1202</v>
      </c>
      <c r="E13" s="630" t="s">
        <v>1203</v>
      </c>
      <c r="F13" s="630" t="s">
        <v>1204</v>
      </c>
      <c r="G13" s="630" t="s">
        <v>1205</v>
      </c>
      <c r="H13" s="630" t="s">
        <v>1206</v>
      </c>
      <c r="I13" s="635" t="s">
        <v>1207</v>
      </c>
    </row>
    <row r="14" spans="1:11" x14ac:dyDescent="0.2">
      <c r="A14" s="620" t="s">
        <v>1198</v>
      </c>
      <c r="B14" s="633"/>
      <c r="C14" s="634">
        <v>1281</v>
      </c>
      <c r="D14" s="634">
        <v>1398</v>
      </c>
      <c r="E14" s="634">
        <v>1751</v>
      </c>
      <c r="F14" s="634">
        <v>2376</v>
      </c>
      <c r="G14" s="634">
        <v>2922</v>
      </c>
      <c r="H14" s="634">
        <v>3360</v>
      </c>
      <c r="I14" s="634">
        <v>3799</v>
      </c>
    </row>
    <row r="15" spans="1:11" x14ac:dyDescent="0.2">
      <c r="A15" s="620" t="s">
        <v>1199</v>
      </c>
      <c r="B15" s="633"/>
      <c r="C15" s="634">
        <v>816</v>
      </c>
      <c r="D15" s="634">
        <v>874</v>
      </c>
      <c r="E15" s="634">
        <v>1048</v>
      </c>
      <c r="F15" s="634">
        <v>1211</v>
      </c>
      <c r="G15" s="634">
        <v>1352</v>
      </c>
      <c r="H15" s="634">
        <v>1491</v>
      </c>
      <c r="I15" s="634">
        <v>1631</v>
      </c>
    </row>
    <row r="16" spans="1:11" x14ac:dyDescent="0.2">
      <c r="A16" s="620" t="s">
        <v>1200</v>
      </c>
      <c r="B16" s="633"/>
      <c r="C16" s="634">
        <v>1040</v>
      </c>
      <c r="D16" s="634">
        <v>1116</v>
      </c>
      <c r="E16" s="634">
        <v>1341</v>
      </c>
      <c r="F16" s="634">
        <v>1540</v>
      </c>
      <c r="G16" s="634">
        <v>1699</v>
      </c>
      <c r="H16" s="634">
        <v>1865</v>
      </c>
      <c r="I16" s="634">
        <v>2013</v>
      </c>
    </row>
    <row r="17" spans="1:9" x14ac:dyDescent="0.2">
      <c r="A17" s="623" t="s">
        <v>1208</v>
      </c>
      <c r="B17" s="624">
        <v>1</v>
      </c>
      <c r="C17" s="624">
        <v>2</v>
      </c>
      <c r="D17" s="624">
        <v>3</v>
      </c>
      <c r="E17" s="624">
        <v>4</v>
      </c>
      <c r="F17" s="624">
        <v>5</v>
      </c>
      <c r="G17" s="624">
        <v>6</v>
      </c>
      <c r="H17" s="624">
        <v>7</v>
      </c>
      <c r="I17" s="624">
        <v>8</v>
      </c>
    </row>
    <row r="18" spans="1:9" x14ac:dyDescent="0.2">
      <c r="A18" s="621" t="s">
        <v>1209</v>
      </c>
      <c r="B18" s="625">
        <v>0.7</v>
      </c>
      <c r="C18" s="625">
        <v>0.8</v>
      </c>
      <c r="D18" s="625">
        <v>0.9</v>
      </c>
      <c r="E18" s="625" t="s">
        <v>1217</v>
      </c>
      <c r="F18" s="625">
        <v>1.08</v>
      </c>
      <c r="G18" s="625">
        <v>1.1599999999999999</v>
      </c>
      <c r="H18" s="625">
        <v>1.24</v>
      </c>
      <c r="I18" s="625">
        <v>1.32</v>
      </c>
    </row>
  </sheetData>
  <sheetProtection algorithmName="SHA-512" hashValue="yr5urp0vT8p5u5kxCJM0UdQbzNSGVPDHBxYi/+jaz1tYgl4KGdtlCtTFwfGyHrllOyvdFa4H5OYpGFhQES244g==" saltValue="fUe9eOBSpeKEni3+SLPXqw==" spinCount="100000" sheet="1" objects="1" scenarios="1"/>
  <mergeCells count="1">
    <mergeCell ref="A3:I3"/>
  </mergeCells>
  <printOptions horizontalCentered="1"/>
  <pageMargins left="0.5" right="0.5" top="1" bottom="0.5" header="0.25" footer="0.2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I312"/>
  <sheetViews>
    <sheetView view="pageBreakPreview" topLeftCell="A3" zoomScale="110" zoomScaleNormal="100" zoomScaleSheetLayoutView="110" workbookViewId="0">
      <selection activeCell="A3" sqref="A1:XFD1048576"/>
    </sheetView>
  </sheetViews>
  <sheetFormatPr defaultRowHeight="12.75" x14ac:dyDescent="0.2"/>
  <sheetData>
    <row r="1" spans="1:9" ht="23.25" x14ac:dyDescent="0.35">
      <c r="A1" s="845" t="s">
        <v>109</v>
      </c>
      <c r="B1" s="845"/>
      <c r="C1" s="845"/>
      <c r="D1" s="845"/>
      <c r="E1" s="845"/>
      <c r="F1" s="845"/>
      <c r="G1" s="845"/>
      <c r="H1" s="845"/>
      <c r="I1" s="845"/>
    </row>
    <row r="2" spans="1:9" ht="15" customHeight="1" x14ac:dyDescent="0.35">
      <c r="A2" s="537" t="s">
        <v>1113</v>
      </c>
      <c r="B2" s="536"/>
      <c r="C2" s="536"/>
      <c r="D2" s="536"/>
      <c r="E2" s="536"/>
      <c r="F2" s="536"/>
      <c r="G2" s="536"/>
      <c r="H2" s="536"/>
      <c r="I2" s="536"/>
    </row>
    <row r="3" spans="1:9" ht="314.25" customHeight="1" x14ac:dyDescent="0.2">
      <c r="A3" s="739" t="s">
        <v>1112</v>
      </c>
      <c r="B3" s="846"/>
      <c r="C3" s="846"/>
      <c r="D3" s="846"/>
      <c r="E3" s="846"/>
      <c r="F3" s="846"/>
      <c r="G3" s="846"/>
      <c r="H3" s="846"/>
      <c r="I3" s="846"/>
    </row>
    <row r="4" spans="1:9" ht="111" customHeight="1" x14ac:dyDescent="0.2">
      <c r="A4" s="739" t="s">
        <v>1105</v>
      </c>
      <c r="B4" s="846"/>
      <c r="C4" s="846"/>
      <c r="D4" s="846"/>
      <c r="E4" s="846"/>
      <c r="F4" s="846"/>
      <c r="G4" s="846"/>
      <c r="H4" s="846"/>
      <c r="I4" s="846"/>
    </row>
    <row r="5" spans="1:9" ht="133.5" customHeight="1" x14ac:dyDescent="0.2">
      <c r="A5" s="739" t="s">
        <v>1106</v>
      </c>
      <c r="B5" s="846"/>
      <c r="C5" s="846"/>
      <c r="D5" s="846"/>
      <c r="E5" s="846"/>
      <c r="F5" s="846"/>
      <c r="G5" s="846"/>
      <c r="H5" s="846"/>
      <c r="I5" s="846"/>
    </row>
    <row r="6" spans="1:9" ht="30.75" customHeight="1" x14ac:dyDescent="0.2">
      <c r="A6" s="739" t="s">
        <v>1107</v>
      </c>
      <c r="B6" s="846"/>
      <c r="C6" s="846"/>
      <c r="D6" s="846"/>
      <c r="E6" s="846"/>
      <c r="F6" s="846"/>
      <c r="G6" s="846"/>
      <c r="H6" s="846"/>
      <c r="I6" s="846"/>
    </row>
    <row r="7" spans="1:9" ht="43.5" customHeight="1" x14ac:dyDescent="0.2">
      <c r="A7" s="739" t="s">
        <v>1108</v>
      </c>
      <c r="B7" s="846"/>
      <c r="C7" s="846"/>
      <c r="D7" s="846"/>
      <c r="E7" s="846"/>
      <c r="F7" s="846"/>
      <c r="G7" s="846"/>
      <c r="H7" s="846"/>
      <c r="I7" s="846"/>
    </row>
    <row r="8" spans="1:9" ht="132.75" customHeight="1" x14ac:dyDescent="0.2">
      <c r="A8" s="739" t="s">
        <v>1109</v>
      </c>
      <c r="B8" s="846"/>
      <c r="C8" s="846"/>
      <c r="D8" s="846"/>
      <c r="E8" s="846"/>
      <c r="F8" s="846"/>
      <c r="G8" s="846"/>
      <c r="H8" s="846"/>
      <c r="I8" s="846"/>
    </row>
    <row r="9" spans="1:9" ht="136.5" customHeight="1" x14ac:dyDescent="0.2">
      <c r="A9" s="739" t="s">
        <v>1110</v>
      </c>
      <c r="B9" s="846"/>
      <c r="C9" s="846"/>
      <c r="D9" s="846"/>
      <c r="E9" s="846"/>
      <c r="F9" s="846"/>
      <c r="G9" s="846"/>
      <c r="H9" s="846"/>
      <c r="I9" s="846"/>
    </row>
    <row r="10" spans="1:9" ht="83.25" customHeight="1" x14ac:dyDescent="0.2">
      <c r="A10" s="739" t="s">
        <v>1111</v>
      </c>
      <c r="B10" s="846"/>
      <c r="C10" s="846"/>
      <c r="D10" s="846"/>
      <c r="E10" s="846"/>
      <c r="F10" s="846"/>
      <c r="G10" s="846"/>
      <c r="H10" s="846"/>
      <c r="I10" s="846"/>
    </row>
    <row r="20" spans="1:9" ht="54.75" customHeight="1" x14ac:dyDescent="0.2">
      <c r="A20" s="844" t="s">
        <v>559</v>
      </c>
      <c r="B20" s="844"/>
      <c r="C20" s="844"/>
      <c r="D20" s="844"/>
      <c r="E20" s="844"/>
      <c r="F20" s="844"/>
      <c r="G20" s="844"/>
      <c r="H20" s="844"/>
      <c r="I20" s="844"/>
    </row>
    <row r="22" spans="1:9" ht="15" x14ac:dyDescent="0.25">
      <c r="B22" s="153"/>
      <c r="C22" t="s">
        <v>110</v>
      </c>
    </row>
    <row r="23" spans="1:9" ht="15" x14ac:dyDescent="0.25">
      <c r="B23" s="153"/>
      <c r="C23" t="s">
        <v>111</v>
      </c>
    </row>
    <row r="25" spans="1:9" x14ac:dyDescent="0.2">
      <c r="A25" s="290" t="s">
        <v>112</v>
      </c>
    </row>
    <row r="27" spans="1:9" x14ac:dyDescent="0.2">
      <c r="A27" s="291" t="s">
        <v>56</v>
      </c>
      <c r="B27" t="s">
        <v>113</v>
      </c>
    </row>
    <row r="28" spans="1:9" x14ac:dyDescent="0.2">
      <c r="B28" s="291" t="s">
        <v>114</v>
      </c>
      <c r="C28" s="339"/>
    </row>
    <row r="29" spans="1:9" x14ac:dyDescent="0.2">
      <c r="B29" s="291" t="s">
        <v>115</v>
      </c>
      <c r="C29" s="340"/>
    </row>
    <row r="31" spans="1:9" ht="15" x14ac:dyDescent="0.25">
      <c r="B31" s="153"/>
      <c r="C31" t="s">
        <v>116</v>
      </c>
    </row>
    <row r="32" spans="1:9" ht="15" x14ac:dyDescent="0.25">
      <c r="B32" s="153"/>
      <c r="C32" t="s">
        <v>117</v>
      </c>
    </row>
    <row r="34" spans="1:9" ht="35.25" customHeight="1" x14ac:dyDescent="0.2">
      <c r="A34" s="292" t="s">
        <v>118</v>
      </c>
      <c r="B34" s="844" t="s">
        <v>119</v>
      </c>
      <c r="C34" s="844"/>
      <c r="D34" s="844"/>
      <c r="E34" s="844"/>
      <c r="F34" s="844"/>
      <c r="G34" s="844"/>
      <c r="H34" s="844"/>
      <c r="I34" s="844"/>
    </row>
    <row r="35" spans="1:9" x14ac:dyDescent="0.2">
      <c r="B35" s="291" t="s">
        <v>114</v>
      </c>
      <c r="C35" s="339"/>
    </row>
    <row r="36" spans="1:9" x14ac:dyDescent="0.2">
      <c r="B36" s="291" t="s">
        <v>115</v>
      </c>
      <c r="C36" s="340"/>
    </row>
    <row r="38" spans="1:9" ht="15" x14ac:dyDescent="0.25">
      <c r="B38" s="153"/>
      <c r="C38" t="s">
        <v>116</v>
      </c>
    </row>
    <row r="39" spans="1:9" ht="15" x14ac:dyDescent="0.25">
      <c r="B39" s="153"/>
      <c r="C39" t="s">
        <v>117</v>
      </c>
    </row>
    <row r="41" spans="1:9" ht="33.75" customHeight="1" x14ac:dyDescent="0.2">
      <c r="A41" s="292" t="s">
        <v>120</v>
      </c>
      <c r="B41" s="844" t="s">
        <v>121</v>
      </c>
      <c r="C41" s="844"/>
      <c r="D41" s="844"/>
      <c r="E41" s="844"/>
      <c r="F41" s="844"/>
      <c r="G41" s="844"/>
      <c r="H41" s="844"/>
      <c r="I41" s="844"/>
    </row>
    <row r="42" spans="1:9" x14ac:dyDescent="0.2">
      <c r="B42" s="291" t="s">
        <v>114</v>
      </c>
      <c r="C42" s="339"/>
    </row>
    <row r="43" spans="1:9" x14ac:dyDescent="0.2">
      <c r="B43" s="291" t="s">
        <v>115</v>
      </c>
      <c r="C43" s="340"/>
    </row>
    <row r="45" spans="1:9" ht="15" x14ac:dyDescent="0.25">
      <c r="B45" s="153"/>
      <c r="C45" t="s">
        <v>122</v>
      </c>
    </row>
    <row r="46" spans="1:9" ht="15" x14ac:dyDescent="0.25">
      <c r="B46" s="153"/>
      <c r="C46" t="s">
        <v>123</v>
      </c>
    </row>
    <row r="48" spans="1:9" ht="35.25" customHeight="1" x14ac:dyDescent="0.2">
      <c r="A48" s="292" t="s">
        <v>124</v>
      </c>
      <c r="B48" s="844" t="s">
        <v>125</v>
      </c>
      <c r="C48" s="844"/>
      <c r="D48" s="844"/>
      <c r="E48" s="844"/>
      <c r="F48" s="844"/>
      <c r="G48" s="844"/>
      <c r="H48" s="844"/>
      <c r="I48" s="844"/>
    </row>
    <row r="49" spans="1:9" x14ac:dyDescent="0.2">
      <c r="B49" s="291" t="s">
        <v>114</v>
      </c>
      <c r="C49" s="339"/>
    </row>
    <row r="50" spans="1:9" x14ac:dyDescent="0.2">
      <c r="B50" s="291" t="s">
        <v>115</v>
      </c>
      <c r="C50" s="340"/>
    </row>
    <row r="52" spans="1:9" ht="15" x14ac:dyDescent="0.25">
      <c r="B52" s="153"/>
      <c r="C52" t="s">
        <v>126</v>
      </c>
    </row>
    <row r="53" spans="1:9" ht="15" x14ac:dyDescent="0.25">
      <c r="B53" s="153"/>
      <c r="C53" t="s">
        <v>127</v>
      </c>
    </row>
    <row r="54" spans="1:9" ht="15" x14ac:dyDescent="0.25">
      <c r="B54" s="153"/>
      <c r="C54" t="s">
        <v>128</v>
      </c>
    </row>
    <row r="55" spans="1:9" ht="15" x14ac:dyDescent="0.25">
      <c r="B55" s="153"/>
      <c r="C55" t="s">
        <v>129</v>
      </c>
    </row>
    <row r="57" spans="1:9" x14ac:dyDescent="0.2">
      <c r="A57" s="293" t="s">
        <v>130</v>
      </c>
    </row>
    <row r="58" spans="1:9" ht="7.5" customHeight="1" x14ac:dyDescent="0.2"/>
    <row r="59" spans="1:9" ht="32.25" customHeight="1" x14ac:dyDescent="0.2">
      <c r="A59" s="292" t="s">
        <v>56</v>
      </c>
      <c r="B59" s="844" t="s">
        <v>131</v>
      </c>
      <c r="C59" s="844"/>
      <c r="D59" s="844"/>
      <c r="E59" s="844"/>
      <c r="F59" s="844"/>
      <c r="G59" s="844"/>
      <c r="H59" s="844"/>
      <c r="I59" s="844"/>
    </row>
    <row r="60" spans="1:9" ht="7.5" customHeight="1" x14ac:dyDescent="0.2"/>
    <row r="61" spans="1:9" ht="15" x14ac:dyDescent="0.25">
      <c r="B61" s="153"/>
      <c r="C61" t="s">
        <v>132</v>
      </c>
    </row>
    <row r="62" spans="1:9" ht="15" x14ac:dyDescent="0.25">
      <c r="B62" s="153"/>
      <c r="C62" t="s">
        <v>133</v>
      </c>
    </row>
    <row r="63" spans="1:9" ht="15" x14ac:dyDescent="0.25">
      <c r="B63" s="153"/>
      <c r="C63" t="s">
        <v>134</v>
      </c>
    </row>
    <row r="64" spans="1:9" ht="7.5" customHeight="1" x14ac:dyDescent="0.2"/>
    <row r="65" spans="1:9" ht="30.75" customHeight="1" x14ac:dyDescent="0.2">
      <c r="A65" s="292" t="s">
        <v>118</v>
      </c>
      <c r="B65" s="844" t="s">
        <v>135</v>
      </c>
      <c r="C65" s="844"/>
      <c r="D65" s="844"/>
      <c r="E65" s="844"/>
      <c r="F65" s="844"/>
      <c r="G65" s="844"/>
      <c r="H65" s="844"/>
      <c r="I65" s="844"/>
    </row>
    <row r="66" spans="1:9" ht="7.5" customHeight="1" x14ac:dyDescent="0.2"/>
    <row r="67" spans="1:9" ht="45.75" customHeight="1" x14ac:dyDescent="0.25">
      <c r="B67" s="153"/>
      <c r="C67" s="739" t="s">
        <v>1016</v>
      </c>
      <c r="D67" s="844"/>
      <c r="E67" s="844"/>
      <c r="F67" s="844"/>
      <c r="G67" s="844"/>
      <c r="H67" s="844"/>
      <c r="I67" s="844"/>
    </row>
    <row r="68" spans="1:9" ht="43.5" customHeight="1" x14ac:dyDescent="0.2">
      <c r="A68" s="294"/>
      <c r="B68" s="295"/>
      <c r="C68" s="844" t="s">
        <v>136</v>
      </c>
      <c r="D68" s="844"/>
      <c r="E68" s="844"/>
      <c r="F68" s="844"/>
      <c r="G68" s="844"/>
      <c r="H68" s="844"/>
      <c r="I68" s="844"/>
    </row>
    <row r="69" spans="1:9" ht="15" x14ac:dyDescent="0.25">
      <c r="B69" s="265"/>
    </row>
    <row r="70" spans="1:9" ht="31.5" customHeight="1" x14ac:dyDescent="0.2">
      <c r="A70" s="292" t="s">
        <v>120</v>
      </c>
      <c r="B70" s="844" t="s">
        <v>137</v>
      </c>
      <c r="C70" s="844"/>
      <c r="D70" s="844"/>
      <c r="E70" s="844"/>
      <c r="F70" s="844"/>
      <c r="G70" s="844"/>
      <c r="H70" s="844"/>
      <c r="I70" s="844"/>
    </row>
    <row r="72" spans="1:9" ht="33.75" customHeight="1" x14ac:dyDescent="0.25">
      <c r="B72" s="153"/>
      <c r="C72" s="844" t="s">
        <v>138</v>
      </c>
      <c r="D72" s="844"/>
      <c r="E72" s="844"/>
      <c r="F72" s="844"/>
      <c r="G72" s="844"/>
      <c r="H72" s="844"/>
      <c r="I72" s="844"/>
    </row>
    <row r="73" spans="1:9" ht="45" customHeight="1" x14ac:dyDescent="0.2">
      <c r="A73" s="294"/>
      <c r="B73" s="295"/>
      <c r="C73" s="844" t="s">
        <v>139</v>
      </c>
      <c r="D73" s="844"/>
      <c r="E73" s="844"/>
      <c r="F73" s="844"/>
      <c r="G73" s="844"/>
      <c r="H73" s="844"/>
      <c r="I73" s="844"/>
    </row>
    <row r="75" spans="1:9" ht="120.75" customHeight="1" x14ac:dyDescent="0.2">
      <c r="B75" s="844" t="s">
        <v>560</v>
      </c>
      <c r="C75" s="844"/>
      <c r="D75" s="844"/>
      <c r="E75" s="844"/>
      <c r="F75" s="844"/>
      <c r="G75" s="844"/>
      <c r="H75" s="844"/>
      <c r="I75" s="844"/>
    </row>
    <row r="77" spans="1:9" x14ac:dyDescent="0.2">
      <c r="A77" s="293" t="s">
        <v>140</v>
      </c>
    </row>
    <row r="79" spans="1:9" ht="82.5" customHeight="1" x14ac:dyDescent="0.2">
      <c r="B79" s="844" t="s">
        <v>561</v>
      </c>
      <c r="C79" s="844"/>
      <c r="D79" s="844"/>
      <c r="E79" s="844"/>
      <c r="F79" s="844"/>
      <c r="G79" s="844"/>
      <c r="H79" s="844"/>
      <c r="I79" s="844"/>
    </row>
    <row r="81" spans="1:9" ht="57" customHeight="1" x14ac:dyDescent="0.2">
      <c r="A81" s="292" t="s">
        <v>56</v>
      </c>
      <c r="B81" s="844" t="s">
        <v>141</v>
      </c>
      <c r="C81" s="844"/>
      <c r="D81" s="844"/>
      <c r="E81" s="844"/>
      <c r="F81" s="844"/>
      <c r="G81" s="844"/>
      <c r="H81" s="844"/>
      <c r="I81" s="844"/>
    </row>
    <row r="82" spans="1:9" x14ac:dyDescent="0.2">
      <c r="B82" s="291" t="s">
        <v>114</v>
      </c>
      <c r="C82" s="339"/>
    </row>
    <row r="83" spans="1:9" x14ac:dyDescent="0.2">
      <c r="B83" s="291" t="s">
        <v>115</v>
      </c>
      <c r="C83" s="340"/>
    </row>
    <row r="85" spans="1:9" ht="15" x14ac:dyDescent="0.25">
      <c r="B85" s="153"/>
      <c r="C85" t="s">
        <v>126</v>
      </c>
    </row>
    <row r="86" spans="1:9" ht="15" x14ac:dyDescent="0.25">
      <c r="B86" s="153"/>
      <c r="C86" t="s">
        <v>127</v>
      </c>
    </row>
    <row r="87" spans="1:9" ht="15" x14ac:dyDescent="0.25">
      <c r="B87" s="153"/>
      <c r="C87" t="s">
        <v>128</v>
      </c>
    </row>
    <row r="88" spans="1:9" ht="15" x14ac:dyDescent="0.25">
      <c r="B88" s="153"/>
      <c r="C88" t="s">
        <v>129</v>
      </c>
    </row>
    <row r="90" spans="1:9" ht="27" customHeight="1" x14ac:dyDescent="0.2">
      <c r="B90" s="739" t="s">
        <v>1017</v>
      </c>
      <c r="C90" s="844"/>
      <c r="D90" s="844"/>
      <c r="E90" s="844"/>
      <c r="F90" s="844"/>
      <c r="G90" s="844"/>
      <c r="H90" s="844"/>
      <c r="I90" s="844"/>
    </row>
    <row r="91" spans="1:9" x14ac:dyDescent="0.2">
      <c r="B91" s="291" t="s">
        <v>114</v>
      </c>
      <c r="C91" s="339"/>
      <c r="D91" s="289"/>
      <c r="E91" s="289"/>
      <c r="F91" s="289"/>
      <c r="G91" s="289"/>
      <c r="H91" s="289"/>
      <c r="I91" s="289"/>
    </row>
    <row r="92" spans="1:9" x14ac:dyDescent="0.2">
      <c r="B92" s="291" t="s">
        <v>115</v>
      </c>
      <c r="C92" s="340"/>
      <c r="D92" s="289"/>
      <c r="E92" s="289"/>
      <c r="F92" s="289"/>
      <c r="G92" s="289"/>
      <c r="H92" s="289"/>
      <c r="I92" s="289"/>
    </row>
    <row r="94" spans="1:9" ht="15" x14ac:dyDescent="0.25">
      <c r="B94" s="153"/>
      <c r="C94" t="s">
        <v>127</v>
      </c>
    </row>
    <row r="95" spans="1:9" ht="15" x14ac:dyDescent="0.25">
      <c r="B95" s="153"/>
      <c r="C95" t="s">
        <v>128</v>
      </c>
    </row>
    <row r="96" spans="1:9" ht="15" x14ac:dyDescent="0.25">
      <c r="B96" s="153"/>
      <c r="C96" t="s">
        <v>129</v>
      </c>
    </row>
    <row r="98" spans="1:9" ht="69" customHeight="1" x14ac:dyDescent="0.2">
      <c r="B98" s="844" t="s">
        <v>562</v>
      </c>
      <c r="C98" s="844"/>
      <c r="D98" s="844"/>
      <c r="E98" s="844"/>
      <c r="F98" s="844"/>
      <c r="G98" s="844"/>
      <c r="H98" s="844"/>
      <c r="I98" s="844"/>
    </row>
    <row r="100" spans="1:9" ht="60" customHeight="1" x14ac:dyDescent="0.2">
      <c r="B100" s="844" t="s">
        <v>563</v>
      </c>
      <c r="C100" s="844"/>
      <c r="D100" s="844"/>
      <c r="E100" s="844"/>
      <c r="F100" s="844"/>
      <c r="G100" s="844"/>
      <c r="H100" s="844"/>
      <c r="I100" s="844"/>
    </row>
    <row r="102" spans="1:9" x14ac:dyDescent="0.2">
      <c r="A102" s="292" t="s">
        <v>118</v>
      </c>
      <c r="B102" s="844" t="s">
        <v>142</v>
      </c>
      <c r="C102" s="844"/>
      <c r="D102" s="844"/>
      <c r="E102" s="844"/>
      <c r="F102" s="844"/>
      <c r="G102" s="844"/>
      <c r="H102" s="844"/>
      <c r="I102" s="844"/>
    </row>
    <row r="103" spans="1:9" x14ac:dyDescent="0.2">
      <c r="B103" s="291" t="s">
        <v>114</v>
      </c>
      <c r="C103" s="339"/>
    </row>
    <row r="104" spans="1:9" x14ac:dyDescent="0.2">
      <c r="B104" s="291" t="s">
        <v>115</v>
      </c>
      <c r="C104" s="340"/>
    </row>
    <row r="106" spans="1:9" ht="15" x14ac:dyDescent="0.25">
      <c r="B106" s="153"/>
      <c r="C106" t="s">
        <v>143</v>
      </c>
    </row>
    <row r="107" spans="1:9" ht="15" x14ac:dyDescent="0.25">
      <c r="B107" s="153"/>
      <c r="C107" t="s">
        <v>128</v>
      </c>
    </row>
    <row r="108" spans="1:9" ht="15" x14ac:dyDescent="0.25">
      <c r="B108" s="153"/>
      <c r="C108" t="s">
        <v>129</v>
      </c>
    </row>
    <row r="110" spans="1:9" ht="82.5" customHeight="1" x14ac:dyDescent="0.2">
      <c r="A110" s="292" t="s">
        <v>120</v>
      </c>
      <c r="B110" s="844" t="s">
        <v>564</v>
      </c>
      <c r="C110" s="844"/>
      <c r="D110" s="844"/>
      <c r="E110" s="844"/>
      <c r="F110" s="844"/>
      <c r="G110" s="844"/>
      <c r="H110" s="844"/>
      <c r="I110" s="844"/>
    </row>
    <row r="111" spans="1:9" x14ac:dyDescent="0.2">
      <c r="B111" s="291" t="s">
        <v>114</v>
      </c>
      <c r="C111" s="339"/>
    </row>
    <row r="112" spans="1:9" x14ac:dyDescent="0.2">
      <c r="B112" s="291" t="s">
        <v>115</v>
      </c>
      <c r="C112" s="340"/>
    </row>
    <row r="114" spans="1:9" ht="15" x14ac:dyDescent="0.25">
      <c r="B114" s="153"/>
      <c r="C114" t="s">
        <v>126</v>
      </c>
    </row>
    <row r="115" spans="1:9" ht="15" x14ac:dyDescent="0.25">
      <c r="B115" s="153"/>
      <c r="C115" t="s">
        <v>144</v>
      </c>
    </row>
    <row r="116" spans="1:9" ht="15" x14ac:dyDescent="0.25">
      <c r="B116" s="153"/>
      <c r="C116" t="s">
        <v>145</v>
      </c>
    </row>
    <row r="118" spans="1:9" ht="63" customHeight="1" x14ac:dyDescent="0.2">
      <c r="A118" s="292" t="s">
        <v>124</v>
      </c>
      <c r="B118" s="844" t="s">
        <v>565</v>
      </c>
      <c r="C118" s="844"/>
      <c r="D118" s="844"/>
      <c r="E118" s="844"/>
      <c r="F118" s="844"/>
      <c r="G118" s="844"/>
      <c r="H118" s="844"/>
      <c r="I118" s="844"/>
    </row>
    <row r="119" spans="1:9" x14ac:dyDescent="0.2">
      <c r="A119" s="292"/>
      <c r="B119" s="291" t="s">
        <v>114</v>
      </c>
      <c r="C119" s="339"/>
      <c r="D119" s="289"/>
      <c r="E119" s="289"/>
      <c r="F119" s="289"/>
      <c r="G119" s="289"/>
      <c r="H119" s="289"/>
      <c r="I119" s="289"/>
    </row>
    <row r="120" spans="1:9" x14ac:dyDescent="0.2">
      <c r="A120" s="292"/>
      <c r="B120" s="291" t="s">
        <v>115</v>
      </c>
      <c r="C120" s="340"/>
      <c r="D120" s="289"/>
      <c r="E120" s="289"/>
      <c r="F120" s="289"/>
      <c r="G120" s="289"/>
      <c r="H120" s="289"/>
      <c r="I120" s="289"/>
    </row>
    <row r="122" spans="1:9" ht="15" x14ac:dyDescent="0.25">
      <c r="B122" s="153"/>
      <c r="C122" t="s">
        <v>126</v>
      </c>
    </row>
    <row r="123" spans="1:9" ht="15" x14ac:dyDescent="0.25">
      <c r="B123" s="153"/>
      <c r="C123" t="s">
        <v>144</v>
      </c>
    </row>
    <row r="124" spans="1:9" ht="15" x14ac:dyDescent="0.25">
      <c r="B124" s="153"/>
      <c r="C124" t="s">
        <v>145</v>
      </c>
    </row>
    <row r="126" spans="1:9" x14ac:dyDescent="0.2">
      <c r="A126" s="293" t="s">
        <v>146</v>
      </c>
    </row>
    <row r="127" spans="1:9" ht="7.5" customHeight="1" x14ac:dyDescent="0.2"/>
    <row r="128" spans="1:9" ht="30" customHeight="1" x14ac:dyDescent="0.2">
      <c r="A128" s="292" t="s">
        <v>56</v>
      </c>
      <c r="B128" s="844" t="s">
        <v>147</v>
      </c>
      <c r="C128" s="844"/>
      <c r="D128" s="844"/>
      <c r="E128" s="844"/>
      <c r="F128" s="844"/>
      <c r="G128" s="844"/>
      <c r="H128" s="844"/>
      <c r="I128" s="844"/>
    </row>
    <row r="129" spans="1:9" x14ac:dyDescent="0.2">
      <c r="A129" s="292"/>
      <c r="B129" s="291" t="s">
        <v>114</v>
      </c>
      <c r="C129" s="339"/>
      <c r="D129" s="289"/>
      <c r="E129" s="289"/>
      <c r="F129" s="289"/>
      <c r="G129" s="289"/>
      <c r="H129" s="289"/>
      <c r="I129" s="289"/>
    </row>
    <row r="130" spans="1:9" x14ac:dyDescent="0.2">
      <c r="A130" s="292"/>
      <c r="B130" s="291" t="s">
        <v>115</v>
      </c>
      <c r="C130" s="340"/>
      <c r="D130" s="289"/>
      <c r="E130" s="289"/>
      <c r="F130" s="289"/>
      <c r="G130" s="289"/>
      <c r="H130" s="289"/>
      <c r="I130" s="289"/>
    </row>
    <row r="132" spans="1:9" ht="15" x14ac:dyDescent="0.25">
      <c r="B132" s="153"/>
      <c r="C132" t="s">
        <v>128</v>
      </c>
    </row>
    <row r="133" spans="1:9" ht="15" x14ac:dyDescent="0.25">
      <c r="B133" s="153"/>
      <c r="C133" t="s">
        <v>148</v>
      </c>
    </row>
    <row r="135" spans="1:9" ht="36" customHeight="1" x14ac:dyDescent="0.2">
      <c r="A135" s="292" t="s">
        <v>118</v>
      </c>
      <c r="B135" s="844" t="s">
        <v>149</v>
      </c>
      <c r="C135" s="844"/>
      <c r="D135" s="844"/>
      <c r="E135" s="844"/>
      <c r="F135" s="844"/>
      <c r="G135" s="844"/>
      <c r="H135" s="844"/>
      <c r="I135" s="844"/>
    </row>
    <row r="136" spans="1:9" ht="29.25" customHeight="1" x14ac:dyDescent="0.2">
      <c r="B136" s="292" t="s">
        <v>150</v>
      </c>
      <c r="C136" s="844" t="s">
        <v>151</v>
      </c>
      <c r="D136" s="844"/>
      <c r="E136" s="844"/>
      <c r="F136" s="844"/>
      <c r="G136" s="844"/>
      <c r="H136" s="844"/>
      <c r="I136" s="844"/>
    </row>
    <row r="137" spans="1:9" ht="6.75" customHeight="1" x14ac:dyDescent="0.2"/>
    <row r="138" spans="1:9" ht="15" x14ac:dyDescent="0.25">
      <c r="B138" s="153"/>
      <c r="C138" s="296" t="s">
        <v>152</v>
      </c>
      <c r="D138" s="296"/>
      <c r="E138" s="296"/>
      <c r="F138" s="296"/>
      <c r="G138" s="291" t="s">
        <v>114</v>
      </c>
      <c r="H138" s="339"/>
      <c r="I138" s="296"/>
    </row>
    <row r="139" spans="1:9" x14ac:dyDescent="0.2">
      <c r="G139" s="291" t="s">
        <v>115</v>
      </c>
      <c r="H139" s="340"/>
    </row>
    <row r="140" spans="1:9" x14ac:dyDescent="0.2">
      <c r="C140" s="297" t="s">
        <v>153</v>
      </c>
    </row>
    <row r="141" spans="1:9" x14ac:dyDescent="0.2">
      <c r="B141" s="292" t="s">
        <v>154</v>
      </c>
      <c r="C141" s="844" t="s">
        <v>155</v>
      </c>
      <c r="D141" s="844"/>
      <c r="E141" s="844"/>
      <c r="F141" s="844"/>
      <c r="G141" s="844"/>
      <c r="H141" s="844"/>
      <c r="I141" s="844"/>
    </row>
    <row r="142" spans="1:9" x14ac:dyDescent="0.2">
      <c r="G142" s="291" t="s">
        <v>114</v>
      </c>
      <c r="H142" s="339"/>
    </row>
    <row r="143" spans="1:9" ht="15" x14ac:dyDescent="0.25">
      <c r="B143" s="153"/>
      <c r="C143" t="s">
        <v>126</v>
      </c>
      <c r="G143" s="291" t="s">
        <v>115</v>
      </c>
      <c r="H143" s="340"/>
    </row>
    <row r="144" spans="1:9" ht="15" x14ac:dyDescent="0.25">
      <c r="B144" s="153"/>
      <c r="C144" t="s">
        <v>144</v>
      </c>
    </row>
    <row r="145" spans="1:9" ht="15" x14ac:dyDescent="0.25">
      <c r="B145" s="153"/>
      <c r="C145" t="s">
        <v>145</v>
      </c>
    </row>
    <row r="147" spans="1:9" x14ac:dyDescent="0.2">
      <c r="A147" s="293" t="s">
        <v>156</v>
      </c>
    </row>
    <row r="148" spans="1:9" ht="6.75" customHeight="1" x14ac:dyDescent="0.2"/>
    <row r="149" spans="1:9" ht="33" customHeight="1" x14ac:dyDescent="0.2">
      <c r="A149" s="292" t="s">
        <v>56</v>
      </c>
      <c r="B149" s="844" t="s">
        <v>157</v>
      </c>
      <c r="C149" s="844"/>
      <c r="D149" s="844"/>
      <c r="E149" s="844"/>
      <c r="F149" s="844"/>
      <c r="G149" s="844"/>
      <c r="H149" s="844"/>
      <c r="I149" s="844"/>
    </row>
    <row r="151" spans="1:9" ht="15" x14ac:dyDescent="0.25">
      <c r="B151" s="153"/>
      <c r="C151" t="s">
        <v>158</v>
      </c>
    </row>
    <row r="152" spans="1:9" ht="15" x14ac:dyDescent="0.25">
      <c r="B152" s="153"/>
      <c r="C152" t="s">
        <v>145</v>
      </c>
    </row>
    <row r="153" spans="1:9" ht="6.75" customHeight="1" x14ac:dyDescent="0.2"/>
    <row r="154" spans="1:9" ht="32.25" customHeight="1" x14ac:dyDescent="0.2">
      <c r="A154" s="292" t="s">
        <v>118</v>
      </c>
      <c r="B154" s="844" t="s">
        <v>159</v>
      </c>
      <c r="C154" s="844"/>
      <c r="D154" s="844"/>
      <c r="E154" s="844"/>
      <c r="F154" s="844"/>
      <c r="G154" s="844"/>
      <c r="H154" s="844"/>
      <c r="I154" s="844"/>
    </row>
    <row r="156" spans="1:9" x14ac:dyDescent="0.2">
      <c r="A156" s="293" t="s">
        <v>160</v>
      </c>
    </row>
    <row r="157" spans="1:9" ht="6.75" customHeight="1" x14ac:dyDescent="0.2"/>
    <row r="158" spans="1:9" ht="24.75" customHeight="1" x14ac:dyDescent="0.2">
      <c r="A158" s="292" t="s">
        <v>56</v>
      </c>
      <c r="B158" s="841" t="s">
        <v>161</v>
      </c>
      <c r="C158" s="841"/>
      <c r="D158" s="841"/>
      <c r="E158" s="841"/>
      <c r="F158" s="841"/>
      <c r="G158" s="841"/>
      <c r="H158" s="841"/>
      <c r="I158" s="841"/>
    </row>
    <row r="159" spans="1:9" ht="24" customHeight="1" x14ac:dyDescent="0.2">
      <c r="A159" s="292" t="s">
        <v>118</v>
      </c>
      <c r="B159" s="841" t="s">
        <v>542</v>
      </c>
      <c r="C159" s="841"/>
      <c r="D159" s="841"/>
      <c r="E159" s="841"/>
      <c r="F159" s="841"/>
      <c r="G159" s="841"/>
      <c r="H159" s="841"/>
      <c r="I159" s="841"/>
    </row>
    <row r="160" spans="1:9" ht="61.5" customHeight="1" x14ac:dyDescent="0.2">
      <c r="A160" s="292" t="s">
        <v>120</v>
      </c>
      <c r="B160" s="841" t="s">
        <v>566</v>
      </c>
      <c r="C160" s="841"/>
      <c r="D160" s="841"/>
      <c r="E160" s="841"/>
      <c r="F160" s="841"/>
      <c r="G160" s="841"/>
      <c r="H160" s="841"/>
      <c r="I160" s="841"/>
    </row>
    <row r="161" spans="1:9" ht="36.75" customHeight="1" x14ac:dyDescent="0.2">
      <c r="A161" s="292" t="s">
        <v>124</v>
      </c>
      <c r="B161" s="841" t="s">
        <v>543</v>
      </c>
      <c r="C161" s="841"/>
      <c r="D161" s="841"/>
      <c r="E161" s="841"/>
      <c r="F161" s="841"/>
      <c r="G161" s="841"/>
      <c r="H161" s="841"/>
      <c r="I161" s="841"/>
    </row>
    <row r="162" spans="1:9" ht="72.75" customHeight="1" x14ac:dyDescent="0.2">
      <c r="A162" s="292" t="s">
        <v>544</v>
      </c>
      <c r="B162" s="841" t="s">
        <v>567</v>
      </c>
      <c r="C162" s="841"/>
      <c r="D162" s="841"/>
      <c r="E162" s="841"/>
      <c r="F162" s="841"/>
      <c r="G162" s="841"/>
      <c r="H162" s="841"/>
      <c r="I162" s="841"/>
    </row>
    <row r="163" spans="1:9" ht="39.950000000000003" customHeight="1" x14ac:dyDescent="0.2">
      <c r="A163" s="292" t="s">
        <v>545</v>
      </c>
      <c r="B163" s="841" t="s">
        <v>546</v>
      </c>
      <c r="C163" s="841"/>
      <c r="D163" s="841"/>
      <c r="E163" s="841"/>
      <c r="F163" s="841"/>
      <c r="G163" s="841"/>
      <c r="H163" s="841"/>
      <c r="I163" s="841"/>
    </row>
    <row r="165" spans="1:9" x14ac:dyDescent="0.2">
      <c r="A165" s="298" t="s">
        <v>547</v>
      </c>
    </row>
    <row r="166" spans="1:9" ht="74.25" customHeight="1" x14ac:dyDescent="0.2">
      <c r="F166" s="299" t="s">
        <v>548</v>
      </c>
      <c r="G166" s="299" t="s">
        <v>549</v>
      </c>
      <c r="H166" s="299" t="s">
        <v>1018</v>
      </c>
      <c r="I166" s="299" t="s">
        <v>550</v>
      </c>
    </row>
    <row r="167" spans="1:9" x14ac:dyDescent="0.2">
      <c r="F167" s="842" t="s">
        <v>551</v>
      </c>
      <c r="G167" s="842"/>
      <c r="H167" s="842"/>
      <c r="I167" s="842"/>
    </row>
    <row r="168" spans="1:9" ht="25.5" x14ac:dyDescent="0.2">
      <c r="F168" s="843" t="s">
        <v>552</v>
      </c>
      <c r="G168" s="843"/>
      <c r="H168" s="843"/>
      <c r="I168" s="300" t="s">
        <v>553</v>
      </c>
    </row>
    <row r="169" spans="1:9" x14ac:dyDescent="0.2">
      <c r="A169" s="291" t="s">
        <v>32</v>
      </c>
      <c r="B169" s="301" t="s">
        <v>554</v>
      </c>
      <c r="C169" s="302"/>
      <c r="D169" s="302"/>
      <c r="E169" s="303"/>
      <c r="F169" s="837"/>
      <c r="G169" s="837"/>
      <c r="H169" s="837"/>
      <c r="I169" s="837"/>
    </row>
    <row r="170" spans="1:9" x14ac:dyDescent="0.2">
      <c r="A170" s="291"/>
      <c r="B170" s="838"/>
      <c r="C170" s="839"/>
      <c r="D170" s="839"/>
      <c r="E170" s="840"/>
      <c r="F170" s="837"/>
      <c r="G170" s="837"/>
      <c r="H170" s="837"/>
      <c r="I170" s="837"/>
    </row>
    <row r="171" spans="1:9" x14ac:dyDescent="0.2">
      <c r="B171" s="304" t="s">
        <v>555</v>
      </c>
      <c r="C171" s="827"/>
      <c r="D171" s="827"/>
      <c r="E171" s="836"/>
      <c r="F171" s="837"/>
      <c r="G171" s="837"/>
      <c r="H171" s="837"/>
      <c r="I171" s="837"/>
    </row>
    <row r="172" spans="1:9" x14ac:dyDescent="0.2">
      <c r="B172" s="304" t="s">
        <v>883</v>
      </c>
      <c r="C172" s="827"/>
      <c r="D172" s="827"/>
      <c r="E172" s="836"/>
      <c r="F172" s="837"/>
      <c r="G172" s="837"/>
      <c r="H172" s="837"/>
      <c r="I172" s="837"/>
    </row>
    <row r="173" spans="1:9" x14ac:dyDescent="0.2">
      <c r="B173" s="304" t="s">
        <v>556</v>
      </c>
      <c r="C173" s="827"/>
      <c r="D173" s="827"/>
      <c r="E173" s="836"/>
      <c r="F173" s="837"/>
      <c r="G173" s="837"/>
      <c r="H173" s="837"/>
      <c r="I173" s="837"/>
    </row>
    <row r="174" spans="1:9" x14ac:dyDescent="0.2">
      <c r="B174" s="304"/>
      <c r="C174" s="827"/>
      <c r="D174" s="827"/>
      <c r="E174" s="836"/>
      <c r="F174" s="837"/>
      <c r="G174" s="837"/>
      <c r="H174" s="837"/>
      <c r="I174" s="837"/>
    </row>
    <row r="175" spans="1:9" x14ac:dyDescent="0.2">
      <c r="B175" s="304" t="s">
        <v>557</v>
      </c>
      <c r="C175" s="305"/>
      <c r="D175" s="827"/>
      <c r="E175" s="836"/>
      <c r="F175" s="837"/>
      <c r="G175" s="837"/>
      <c r="H175" s="837"/>
      <c r="I175" s="837"/>
    </row>
    <row r="176" spans="1:9" x14ac:dyDescent="0.2">
      <c r="B176" s="306" t="s">
        <v>558</v>
      </c>
      <c r="C176" s="252"/>
      <c r="D176" s="827"/>
      <c r="E176" s="836"/>
      <c r="F176" s="837"/>
      <c r="G176" s="837"/>
      <c r="H176" s="837"/>
      <c r="I176" s="837"/>
    </row>
    <row r="177" spans="1:9" ht="7.5" customHeight="1" x14ac:dyDescent="0.2"/>
    <row r="178" spans="1:9" x14ac:dyDescent="0.2">
      <c r="A178" s="291" t="s">
        <v>34</v>
      </c>
      <c r="B178" s="301" t="s">
        <v>554</v>
      </c>
      <c r="C178" s="302"/>
      <c r="D178" s="302"/>
      <c r="E178" s="303"/>
      <c r="F178" s="837"/>
      <c r="G178" s="837"/>
      <c r="H178" s="837"/>
      <c r="I178" s="837"/>
    </row>
    <row r="179" spans="1:9" x14ac:dyDescent="0.2">
      <c r="A179" s="291"/>
      <c r="B179" s="838"/>
      <c r="C179" s="839"/>
      <c r="D179" s="839"/>
      <c r="E179" s="840"/>
      <c r="F179" s="837"/>
      <c r="G179" s="837"/>
      <c r="H179" s="837"/>
      <c r="I179" s="837"/>
    </row>
    <row r="180" spans="1:9" x14ac:dyDescent="0.2">
      <c r="B180" s="304" t="s">
        <v>555</v>
      </c>
      <c r="C180" s="827"/>
      <c r="D180" s="827"/>
      <c r="E180" s="836"/>
      <c r="F180" s="837"/>
      <c r="G180" s="837"/>
      <c r="H180" s="837"/>
      <c r="I180" s="837"/>
    </row>
    <row r="181" spans="1:9" x14ac:dyDescent="0.2">
      <c r="B181" s="304" t="s">
        <v>883</v>
      </c>
      <c r="C181" s="827"/>
      <c r="D181" s="827"/>
      <c r="E181" s="836"/>
      <c r="F181" s="837"/>
      <c r="G181" s="837"/>
      <c r="H181" s="837"/>
      <c r="I181" s="837"/>
    </row>
    <row r="182" spans="1:9" x14ac:dyDescent="0.2">
      <c r="B182" s="304" t="s">
        <v>556</v>
      </c>
      <c r="C182" s="827"/>
      <c r="D182" s="827"/>
      <c r="E182" s="836"/>
      <c r="F182" s="837"/>
      <c r="G182" s="837"/>
      <c r="H182" s="837"/>
      <c r="I182" s="837"/>
    </row>
    <row r="183" spans="1:9" x14ac:dyDescent="0.2">
      <c r="B183" s="304"/>
      <c r="C183" s="827"/>
      <c r="D183" s="827"/>
      <c r="E183" s="836"/>
      <c r="F183" s="837"/>
      <c r="G183" s="837"/>
      <c r="H183" s="837"/>
      <c r="I183" s="837"/>
    </row>
    <row r="184" spans="1:9" x14ac:dyDescent="0.2">
      <c r="B184" s="304" t="s">
        <v>557</v>
      </c>
      <c r="C184" s="305"/>
      <c r="D184" s="827"/>
      <c r="E184" s="836"/>
      <c r="F184" s="837"/>
      <c r="G184" s="837"/>
      <c r="H184" s="837"/>
      <c r="I184" s="837"/>
    </row>
    <row r="185" spans="1:9" x14ac:dyDescent="0.2">
      <c r="B185" s="306" t="s">
        <v>558</v>
      </c>
      <c r="C185" s="252"/>
      <c r="D185" s="827"/>
      <c r="E185" s="836"/>
      <c r="F185" s="837"/>
      <c r="G185" s="837"/>
      <c r="H185" s="837"/>
      <c r="I185" s="837"/>
    </row>
    <row r="186" spans="1:9" ht="7.5" customHeight="1" x14ac:dyDescent="0.2"/>
    <row r="187" spans="1:9" x14ac:dyDescent="0.2">
      <c r="A187" s="291" t="s">
        <v>35</v>
      </c>
      <c r="B187" s="301" t="s">
        <v>554</v>
      </c>
      <c r="C187" s="302"/>
      <c r="D187" s="302"/>
      <c r="E187" s="303"/>
      <c r="F187" s="837"/>
      <c r="G187" s="837"/>
      <c r="H187" s="837"/>
      <c r="I187" s="837"/>
    </row>
    <row r="188" spans="1:9" x14ac:dyDescent="0.2">
      <c r="A188" s="291"/>
      <c r="B188" s="838"/>
      <c r="C188" s="839"/>
      <c r="D188" s="839"/>
      <c r="E188" s="840"/>
      <c r="F188" s="837"/>
      <c r="G188" s="837"/>
      <c r="H188" s="837"/>
      <c r="I188" s="837"/>
    </row>
    <row r="189" spans="1:9" x14ac:dyDescent="0.2">
      <c r="B189" s="304" t="s">
        <v>555</v>
      </c>
      <c r="C189" s="827"/>
      <c r="D189" s="827"/>
      <c r="E189" s="836"/>
      <c r="F189" s="837"/>
      <c r="G189" s="837"/>
      <c r="H189" s="837"/>
      <c r="I189" s="837"/>
    </row>
    <row r="190" spans="1:9" x14ac:dyDescent="0.2">
      <c r="B190" s="304" t="s">
        <v>883</v>
      </c>
      <c r="C190" s="827"/>
      <c r="D190" s="827"/>
      <c r="E190" s="836"/>
      <c r="F190" s="837"/>
      <c r="G190" s="837"/>
      <c r="H190" s="837"/>
      <c r="I190" s="837"/>
    </row>
    <row r="191" spans="1:9" x14ac:dyDescent="0.2">
      <c r="B191" s="304" t="s">
        <v>556</v>
      </c>
      <c r="C191" s="827"/>
      <c r="D191" s="827"/>
      <c r="E191" s="836"/>
      <c r="F191" s="837"/>
      <c r="G191" s="837"/>
      <c r="H191" s="837"/>
      <c r="I191" s="837"/>
    </row>
    <row r="192" spans="1:9" x14ac:dyDescent="0.2">
      <c r="B192" s="304"/>
      <c r="C192" s="827"/>
      <c r="D192" s="827"/>
      <c r="E192" s="836"/>
      <c r="F192" s="837"/>
      <c r="G192" s="837"/>
      <c r="H192" s="837"/>
      <c r="I192" s="837"/>
    </row>
    <row r="193" spans="1:9" x14ac:dyDescent="0.2">
      <c r="B193" s="304" t="s">
        <v>557</v>
      </c>
      <c r="C193" s="305"/>
      <c r="D193" s="827"/>
      <c r="E193" s="836"/>
      <c r="F193" s="837"/>
      <c r="G193" s="837"/>
      <c r="H193" s="837"/>
      <c r="I193" s="837"/>
    </row>
    <row r="194" spans="1:9" x14ac:dyDescent="0.2">
      <c r="B194" s="306" t="s">
        <v>558</v>
      </c>
      <c r="C194" s="252"/>
      <c r="D194" s="827"/>
      <c r="E194" s="836"/>
      <c r="F194" s="837"/>
      <c r="G194" s="837"/>
      <c r="H194" s="837"/>
      <c r="I194" s="837"/>
    </row>
    <row r="195" spans="1:9" ht="7.5" customHeight="1" x14ac:dyDescent="0.2"/>
    <row r="196" spans="1:9" x14ac:dyDescent="0.2">
      <c r="A196" s="291" t="s">
        <v>163</v>
      </c>
      <c r="B196" s="301" t="s">
        <v>554</v>
      </c>
      <c r="C196" s="302"/>
      <c r="D196" s="302"/>
      <c r="E196" s="303"/>
      <c r="F196" s="837"/>
      <c r="G196" s="837"/>
      <c r="H196" s="837"/>
      <c r="I196" s="837"/>
    </row>
    <row r="197" spans="1:9" x14ac:dyDescent="0.2">
      <c r="A197" s="291"/>
      <c r="B197" s="838"/>
      <c r="C197" s="839"/>
      <c r="D197" s="839"/>
      <c r="E197" s="840"/>
      <c r="F197" s="837"/>
      <c r="G197" s="837"/>
      <c r="H197" s="837"/>
      <c r="I197" s="837"/>
    </row>
    <row r="198" spans="1:9" x14ac:dyDescent="0.2">
      <c r="B198" s="304" t="s">
        <v>555</v>
      </c>
      <c r="C198" s="827"/>
      <c r="D198" s="827"/>
      <c r="E198" s="836"/>
      <c r="F198" s="837"/>
      <c r="G198" s="837"/>
      <c r="H198" s="837"/>
      <c r="I198" s="837"/>
    </row>
    <row r="199" spans="1:9" x14ac:dyDescent="0.2">
      <c r="B199" s="304" t="s">
        <v>883</v>
      </c>
      <c r="C199" s="827"/>
      <c r="D199" s="827"/>
      <c r="E199" s="836"/>
      <c r="F199" s="837"/>
      <c r="G199" s="837"/>
      <c r="H199" s="837"/>
      <c r="I199" s="837"/>
    </row>
    <row r="200" spans="1:9" x14ac:dyDescent="0.2">
      <c r="B200" s="304" t="s">
        <v>556</v>
      </c>
      <c r="C200" s="827"/>
      <c r="D200" s="827"/>
      <c r="E200" s="836"/>
      <c r="F200" s="837"/>
      <c r="G200" s="837"/>
      <c r="H200" s="837"/>
      <c r="I200" s="837"/>
    </row>
    <row r="201" spans="1:9" x14ac:dyDescent="0.2">
      <c r="B201" s="304"/>
      <c r="C201" s="827"/>
      <c r="D201" s="827"/>
      <c r="E201" s="836"/>
      <c r="F201" s="837"/>
      <c r="G201" s="837"/>
      <c r="H201" s="837"/>
      <c r="I201" s="837"/>
    </row>
    <row r="202" spans="1:9" x14ac:dyDescent="0.2">
      <c r="B202" s="304" t="s">
        <v>557</v>
      </c>
      <c r="C202" s="305"/>
      <c r="D202" s="827"/>
      <c r="E202" s="836"/>
      <c r="F202" s="837"/>
      <c r="G202" s="837"/>
      <c r="H202" s="837"/>
      <c r="I202" s="837"/>
    </row>
    <row r="203" spans="1:9" x14ac:dyDescent="0.2">
      <c r="B203" s="306" t="s">
        <v>558</v>
      </c>
      <c r="C203" s="252"/>
      <c r="D203" s="827"/>
      <c r="E203" s="836"/>
      <c r="F203" s="837"/>
      <c r="G203" s="837"/>
      <c r="H203" s="837"/>
      <c r="I203" s="837"/>
    </row>
    <row r="204" spans="1:9" ht="7.5" customHeight="1" x14ac:dyDescent="0.2"/>
    <row r="205" spans="1:9" x14ac:dyDescent="0.2">
      <c r="A205" s="291" t="s">
        <v>169</v>
      </c>
      <c r="B205" s="301" t="s">
        <v>554</v>
      </c>
      <c r="C205" s="302"/>
      <c r="D205" s="302"/>
      <c r="E205" s="303"/>
      <c r="F205" s="837"/>
      <c r="G205" s="837"/>
      <c r="H205" s="837"/>
      <c r="I205" s="837"/>
    </row>
    <row r="206" spans="1:9" x14ac:dyDescent="0.2">
      <c r="A206" s="291"/>
      <c r="B206" s="838"/>
      <c r="C206" s="839"/>
      <c r="D206" s="839"/>
      <c r="E206" s="840"/>
      <c r="F206" s="837"/>
      <c r="G206" s="837"/>
      <c r="H206" s="837"/>
      <c r="I206" s="837"/>
    </row>
    <row r="207" spans="1:9" x14ac:dyDescent="0.2">
      <c r="B207" s="304" t="s">
        <v>555</v>
      </c>
      <c r="C207" s="827"/>
      <c r="D207" s="827"/>
      <c r="E207" s="836"/>
      <c r="F207" s="837"/>
      <c r="G207" s="837"/>
      <c r="H207" s="837"/>
      <c r="I207" s="837"/>
    </row>
    <row r="208" spans="1:9" x14ac:dyDescent="0.2">
      <c r="B208" s="304" t="s">
        <v>883</v>
      </c>
      <c r="C208" s="827"/>
      <c r="D208" s="827"/>
      <c r="E208" s="836"/>
      <c r="F208" s="837"/>
      <c r="G208" s="837"/>
      <c r="H208" s="837"/>
      <c r="I208" s="837"/>
    </row>
    <row r="209" spans="1:9" x14ac:dyDescent="0.2">
      <c r="B209" s="304" t="s">
        <v>556</v>
      </c>
      <c r="C209" s="827"/>
      <c r="D209" s="827"/>
      <c r="E209" s="836"/>
      <c r="F209" s="837"/>
      <c r="G209" s="837"/>
      <c r="H209" s="837"/>
      <c r="I209" s="837"/>
    </row>
    <row r="210" spans="1:9" x14ac:dyDescent="0.2">
      <c r="B210" s="304"/>
      <c r="C210" s="827"/>
      <c r="D210" s="827"/>
      <c r="E210" s="836"/>
      <c r="F210" s="837"/>
      <c r="G210" s="837"/>
      <c r="H210" s="837"/>
      <c r="I210" s="837"/>
    </row>
    <row r="211" spans="1:9" x14ac:dyDescent="0.2">
      <c r="B211" s="304" t="s">
        <v>557</v>
      </c>
      <c r="C211" s="305"/>
      <c r="D211" s="827"/>
      <c r="E211" s="836"/>
      <c r="F211" s="837"/>
      <c r="G211" s="837"/>
      <c r="H211" s="837"/>
      <c r="I211" s="837"/>
    </row>
    <row r="212" spans="1:9" x14ac:dyDescent="0.2">
      <c r="B212" s="306" t="s">
        <v>558</v>
      </c>
      <c r="C212" s="252"/>
      <c r="D212" s="827"/>
      <c r="E212" s="836"/>
      <c r="F212" s="837"/>
      <c r="G212" s="837"/>
      <c r="H212" s="837"/>
      <c r="I212" s="837"/>
    </row>
    <row r="214" spans="1:9" x14ac:dyDescent="0.2">
      <c r="A214" s="291" t="s">
        <v>210</v>
      </c>
      <c r="B214" s="301" t="s">
        <v>554</v>
      </c>
      <c r="C214" s="302"/>
      <c r="D214" s="302"/>
      <c r="E214" s="303"/>
      <c r="F214" s="837"/>
      <c r="G214" s="837"/>
      <c r="H214" s="837"/>
      <c r="I214" s="837"/>
    </row>
    <row r="215" spans="1:9" x14ac:dyDescent="0.2">
      <c r="A215" s="291"/>
      <c r="B215" s="838"/>
      <c r="C215" s="839"/>
      <c r="D215" s="839"/>
      <c r="E215" s="840"/>
      <c r="F215" s="837"/>
      <c r="G215" s="837"/>
      <c r="H215" s="837"/>
      <c r="I215" s="837"/>
    </row>
    <row r="216" spans="1:9" x14ac:dyDescent="0.2">
      <c r="B216" s="304" t="s">
        <v>555</v>
      </c>
      <c r="C216" s="827"/>
      <c r="D216" s="827"/>
      <c r="E216" s="836"/>
      <c r="F216" s="837"/>
      <c r="G216" s="837"/>
      <c r="H216" s="837"/>
      <c r="I216" s="837"/>
    </row>
    <row r="217" spans="1:9" x14ac:dyDescent="0.2">
      <c r="B217" s="304" t="s">
        <v>883</v>
      </c>
      <c r="C217" s="827"/>
      <c r="D217" s="827"/>
      <c r="E217" s="836"/>
      <c r="F217" s="837"/>
      <c r="G217" s="837"/>
      <c r="H217" s="837"/>
      <c r="I217" s="837"/>
    </row>
    <row r="218" spans="1:9" x14ac:dyDescent="0.2">
      <c r="B218" s="304" t="s">
        <v>556</v>
      </c>
      <c r="C218" s="827"/>
      <c r="D218" s="827"/>
      <c r="E218" s="836"/>
      <c r="F218" s="837"/>
      <c r="G218" s="837"/>
      <c r="H218" s="837"/>
      <c r="I218" s="837"/>
    </row>
    <row r="219" spans="1:9" x14ac:dyDescent="0.2">
      <c r="B219" s="304"/>
      <c r="C219" s="827"/>
      <c r="D219" s="827"/>
      <c r="E219" s="836"/>
      <c r="F219" s="837"/>
      <c r="G219" s="837"/>
      <c r="H219" s="837"/>
      <c r="I219" s="837"/>
    </row>
    <row r="220" spans="1:9" x14ac:dyDescent="0.2">
      <c r="B220" s="304" t="s">
        <v>557</v>
      </c>
      <c r="C220" s="305"/>
      <c r="D220" s="827"/>
      <c r="E220" s="836"/>
      <c r="F220" s="837"/>
      <c r="G220" s="837"/>
      <c r="H220" s="837"/>
      <c r="I220" s="837"/>
    </row>
    <row r="221" spans="1:9" x14ac:dyDescent="0.2">
      <c r="B221" s="306" t="s">
        <v>558</v>
      </c>
      <c r="C221" s="252"/>
      <c r="D221" s="827"/>
      <c r="E221" s="836"/>
      <c r="F221" s="837"/>
      <c r="G221" s="837"/>
      <c r="H221" s="837"/>
      <c r="I221" s="837"/>
    </row>
    <row r="222" spans="1:9" ht="7.5" customHeight="1" x14ac:dyDescent="0.2"/>
    <row r="223" spans="1:9" x14ac:dyDescent="0.2">
      <c r="A223" s="291" t="s">
        <v>211</v>
      </c>
      <c r="B223" s="301" t="s">
        <v>554</v>
      </c>
      <c r="C223" s="302"/>
      <c r="D223" s="302"/>
      <c r="E223" s="303"/>
      <c r="F223" s="837"/>
      <c r="G223" s="837"/>
      <c r="H223" s="837"/>
      <c r="I223" s="837"/>
    </row>
    <row r="224" spans="1:9" x14ac:dyDescent="0.2">
      <c r="A224" s="291"/>
      <c r="B224" s="838"/>
      <c r="C224" s="839"/>
      <c r="D224" s="839"/>
      <c r="E224" s="840"/>
      <c r="F224" s="837"/>
      <c r="G224" s="837"/>
      <c r="H224" s="837"/>
      <c r="I224" s="837"/>
    </row>
    <row r="225" spans="1:9" x14ac:dyDescent="0.2">
      <c r="B225" s="304" t="s">
        <v>555</v>
      </c>
      <c r="C225" s="827"/>
      <c r="D225" s="827"/>
      <c r="E225" s="836"/>
      <c r="F225" s="837"/>
      <c r="G225" s="837"/>
      <c r="H225" s="837"/>
      <c r="I225" s="837"/>
    </row>
    <row r="226" spans="1:9" x14ac:dyDescent="0.2">
      <c r="B226" s="304" t="s">
        <v>883</v>
      </c>
      <c r="C226" s="827"/>
      <c r="D226" s="827"/>
      <c r="E226" s="836"/>
      <c r="F226" s="837"/>
      <c r="G226" s="837"/>
      <c r="H226" s="837"/>
      <c r="I226" s="837"/>
    </row>
    <row r="227" spans="1:9" x14ac:dyDescent="0.2">
      <c r="B227" s="304" t="s">
        <v>556</v>
      </c>
      <c r="C227" s="827"/>
      <c r="D227" s="827"/>
      <c r="E227" s="836"/>
      <c r="F227" s="837"/>
      <c r="G227" s="837"/>
      <c r="H227" s="837"/>
      <c r="I227" s="837"/>
    </row>
    <row r="228" spans="1:9" x14ac:dyDescent="0.2">
      <c r="B228" s="304"/>
      <c r="C228" s="827"/>
      <c r="D228" s="827"/>
      <c r="E228" s="836"/>
      <c r="F228" s="837"/>
      <c r="G228" s="837"/>
      <c r="H228" s="837"/>
      <c r="I228" s="837"/>
    </row>
    <row r="229" spans="1:9" x14ac:dyDescent="0.2">
      <c r="B229" s="304" t="s">
        <v>557</v>
      </c>
      <c r="C229" s="305"/>
      <c r="D229" s="827"/>
      <c r="E229" s="836"/>
      <c r="F229" s="837"/>
      <c r="G229" s="837"/>
      <c r="H229" s="837"/>
      <c r="I229" s="837"/>
    </row>
    <row r="230" spans="1:9" x14ac:dyDescent="0.2">
      <c r="B230" s="306" t="s">
        <v>558</v>
      </c>
      <c r="C230" s="252"/>
      <c r="D230" s="827"/>
      <c r="E230" s="836"/>
      <c r="F230" s="837"/>
      <c r="G230" s="837"/>
      <c r="H230" s="837"/>
      <c r="I230" s="837"/>
    </row>
    <row r="231" spans="1:9" ht="7.5" customHeight="1" x14ac:dyDescent="0.2"/>
    <row r="232" spans="1:9" x14ac:dyDescent="0.2">
      <c r="A232" s="291" t="s">
        <v>214</v>
      </c>
      <c r="B232" s="301" t="s">
        <v>554</v>
      </c>
      <c r="C232" s="302"/>
      <c r="D232" s="302"/>
      <c r="E232" s="303"/>
      <c r="F232" s="837"/>
      <c r="G232" s="837"/>
      <c r="H232" s="837"/>
      <c r="I232" s="837"/>
    </row>
    <row r="233" spans="1:9" x14ac:dyDescent="0.2">
      <c r="A233" s="291"/>
      <c r="B233" s="838"/>
      <c r="C233" s="839"/>
      <c r="D233" s="839"/>
      <c r="E233" s="840"/>
      <c r="F233" s="837"/>
      <c r="G233" s="837"/>
      <c r="H233" s="837"/>
      <c r="I233" s="837"/>
    </row>
    <row r="234" spans="1:9" x14ac:dyDescent="0.2">
      <c r="B234" s="304" t="s">
        <v>555</v>
      </c>
      <c r="C234" s="827"/>
      <c r="D234" s="827"/>
      <c r="E234" s="836"/>
      <c r="F234" s="837"/>
      <c r="G234" s="837"/>
      <c r="H234" s="837"/>
      <c r="I234" s="837"/>
    </row>
    <row r="235" spans="1:9" x14ac:dyDescent="0.2">
      <c r="B235" s="304" t="s">
        <v>883</v>
      </c>
      <c r="C235" s="827"/>
      <c r="D235" s="827"/>
      <c r="E235" s="836"/>
      <c r="F235" s="837"/>
      <c r="G235" s="837"/>
      <c r="H235" s="837"/>
      <c r="I235" s="837"/>
    </row>
    <row r="236" spans="1:9" x14ac:dyDescent="0.2">
      <c r="B236" s="304" t="s">
        <v>556</v>
      </c>
      <c r="C236" s="827"/>
      <c r="D236" s="827"/>
      <c r="E236" s="836"/>
      <c r="F236" s="837"/>
      <c r="G236" s="837"/>
      <c r="H236" s="837"/>
      <c r="I236" s="837"/>
    </row>
    <row r="237" spans="1:9" x14ac:dyDescent="0.2">
      <c r="B237" s="304"/>
      <c r="C237" s="827"/>
      <c r="D237" s="827"/>
      <c r="E237" s="836"/>
      <c r="F237" s="837"/>
      <c r="G237" s="837"/>
      <c r="H237" s="837"/>
      <c r="I237" s="837"/>
    </row>
    <row r="238" spans="1:9" x14ac:dyDescent="0.2">
      <c r="B238" s="304" t="s">
        <v>557</v>
      </c>
      <c r="C238" s="305"/>
      <c r="D238" s="827"/>
      <c r="E238" s="836"/>
      <c r="F238" s="837"/>
      <c r="G238" s="837"/>
      <c r="H238" s="837"/>
      <c r="I238" s="837"/>
    </row>
    <row r="239" spans="1:9" x14ac:dyDescent="0.2">
      <c r="B239" s="306" t="s">
        <v>558</v>
      </c>
      <c r="C239" s="252"/>
      <c r="D239" s="827"/>
      <c r="E239" s="836"/>
      <c r="F239" s="837"/>
      <c r="G239" s="837"/>
      <c r="H239" s="837"/>
      <c r="I239" s="837"/>
    </row>
    <row r="240" spans="1:9" ht="7.5" customHeight="1" x14ac:dyDescent="0.2"/>
    <row r="241" spans="1:9" x14ac:dyDescent="0.2">
      <c r="A241" s="291" t="s">
        <v>448</v>
      </c>
      <c r="B241" s="301" t="s">
        <v>554</v>
      </c>
      <c r="C241" s="302"/>
      <c r="D241" s="302"/>
      <c r="E241" s="303"/>
      <c r="F241" s="837"/>
      <c r="G241" s="837"/>
      <c r="H241" s="837"/>
      <c r="I241" s="837"/>
    </row>
    <row r="242" spans="1:9" x14ac:dyDescent="0.2">
      <c r="A242" s="291"/>
      <c r="B242" s="838"/>
      <c r="C242" s="839"/>
      <c r="D242" s="839"/>
      <c r="E242" s="840"/>
      <c r="F242" s="837"/>
      <c r="G242" s="837"/>
      <c r="H242" s="837"/>
      <c r="I242" s="837"/>
    </row>
    <row r="243" spans="1:9" x14ac:dyDescent="0.2">
      <c r="B243" s="304" t="s">
        <v>555</v>
      </c>
      <c r="C243" s="827"/>
      <c r="D243" s="827"/>
      <c r="E243" s="836"/>
      <c r="F243" s="837"/>
      <c r="G243" s="837"/>
      <c r="H243" s="837"/>
      <c r="I243" s="837"/>
    </row>
    <row r="244" spans="1:9" x14ac:dyDescent="0.2">
      <c r="B244" s="304" t="s">
        <v>883</v>
      </c>
      <c r="C244" s="827"/>
      <c r="D244" s="827"/>
      <c r="E244" s="836"/>
      <c r="F244" s="837"/>
      <c r="G244" s="837"/>
      <c r="H244" s="837"/>
      <c r="I244" s="837"/>
    </row>
    <row r="245" spans="1:9" x14ac:dyDescent="0.2">
      <c r="B245" s="304" t="s">
        <v>556</v>
      </c>
      <c r="C245" s="827"/>
      <c r="D245" s="827"/>
      <c r="E245" s="836"/>
      <c r="F245" s="837"/>
      <c r="G245" s="837"/>
      <c r="H245" s="837"/>
      <c r="I245" s="837"/>
    </row>
    <row r="246" spans="1:9" x14ac:dyDescent="0.2">
      <c r="B246" s="304"/>
      <c r="C246" s="827"/>
      <c r="D246" s="827"/>
      <c r="E246" s="836"/>
      <c r="F246" s="837"/>
      <c r="G246" s="837"/>
      <c r="H246" s="837"/>
      <c r="I246" s="837"/>
    </row>
    <row r="247" spans="1:9" x14ac:dyDescent="0.2">
      <c r="B247" s="304" t="s">
        <v>557</v>
      </c>
      <c r="C247" s="305"/>
      <c r="D247" s="827"/>
      <c r="E247" s="836"/>
      <c r="F247" s="837"/>
      <c r="G247" s="837"/>
      <c r="H247" s="837"/>
      <c r="I247" s="837"/>
    </row>
    <row r="248" spans="1:9" x14ac:dyDescent="0.2">
      <c r="B248" s="306" t="s">
        <v>558</v>
      </c>
      <c r="C248" s="252"/>
      <c r="D248" s="827"/>
      <c r="E248" s="836"/>
      <c r="F248" s="837"/>
      <c r="G248" s="837"/>
      <c r="H248" s="837"/>
      <c r="I248" s="837"/>
    </row>
    <row r="249" spans="1:9" ht="7.5" customHeight="1" x14ac:dyDescent="0.2"/>
    <row r="250" spans="1:9" x14ac:dyDescent="0.2">
      <c r="A250" s="291" t="s">
        <v>449</v>
      </c>
      <c r="B250" s="301" t="s">
        <v>554</v>
      </c>
      <c r="C250" s="302"/>
      <c r="D250" s="302"/>
      <c r="E250" s="303"/>
      <c r="F250" s="837"/>
      <c r="G250" s="837"/>
      <c r="H250" s="837"/>
      <c r="I250" s="837"/>
    </row>
    <row r="251" spans="1:9" x14ac:dyDescent="0.2">
      <c r="A251" s="291"/>
      <c r="B251" s="838"/>
      <c r="C251" s="839"/>
      <c r="D251" s="839"/>
      <c r="E251" s="840"/>
      <c r="F251" s="837"/>
      <c r="G251" s="837"/>
      <c r="H251" s="837"/>
      <c r="I251" s="837"/>
    </row>
    <row r="252" spans="1:9" x14ac:dyDescent="0.2">
      <c r="B252" s="304" t="s">
        <v>555</v>
      </c>
      <c r="C252" s="827"/>
      <c r="D252" s="827"/>
      <c r="E252" s="836"/>
      <c r="F252" s="837"/>
      <c r="G252" s="837"/>
      <c r="H252" s="837"/>
      <c r="I252" s="837"/>
    </row>
    <row r="253" spans="1:9" x14ac:dyDescent="0.2">
      <c r="B253" s="304" t="s">
        <v>883</v>
      </c>
      <c r="C253" s="827"/>
      <c r="D253" s="827"/>
      <c r="E253" s="836"/>
      <c r="F253" s="837"/>
      <c r="G253" s="837"/>
      <c r="H253" s="837"/>
      <c r="I253" s="837"/>
    </row>
    <row r="254" spans="1:9" x14ac:dyDescent="0.2">
      <c r="B254" s="304" t="s">
        <v>556</v>
      </c>
      <c r="C254" s="827"/>
      <c r="D254" s="827"/>
      <c r="E254" s="836"/>
      <c r="F254" s="837"/>
      <c r="G254" s="837"/>
      <c r="H254" s="837"/>
      <c r="I254" s="837"/>
    </row>
    <row r="255" spans="1:9" x14ac:dyDescent="0.2">
      <c r="B255" s="304"/>
      <c r="C255" s="827"/>
      <c r="D255" s="827"/>
      <c r="E255" s="836"/>
      <c r="F255" s="837"/>
      <c r="G255" s="837"/>
      <c r="H255" s="837"/>
      <c r="I255" s="837"/>
    </row>
    <row r="256" spans="1:9" x14ac:dyDescent="0.2">
      <c r="B256" s="304" t="s">
        <v>557</v>
      </c>
      <c r="C256" s="305"/>
      <c r="D256" s="827"/>
      <c r="E256" s="836"/>
      <c r="F256" s="837"/>
      <c r="G256" s="837"/>
      <c r="H256" s="837"/>
      <c r="I256" s="837"/>
    </row>
    <row r="257" spans="1:9" x14ac:dyDescent="0.2">
      <c r="B257" s="306" t="s">
        <v>558</v>
      </c>
      <c r="C257" s="252"/>
      <c r="D257" s="827"/>
      <c r="E257" s="836"/>
      <c r="F257" s="837"/>
      <c r="G257" s="837"/>
      <c r="H257" s="837"/>
      <c r="I257" s="837"/>
    </row>
    <row r="259" spans="1:9" x14ac:dyDescent="0.2">
      <c r="A259" s="291" t="s">
        <v>451</v>
      </c>
      <c r="B259" s="301" t="s">
        <v>554</v>
      </c>
      <c r="C259" s="302"/>
      <c r="D259" s="302"/>
      <c r="E259" s="303"/>
      <c r="F259" s="837"/>
      <c r="G259" s="837"/>
      <c r="H259" s="837"/>
      <c r="I259" s="837"/>
    </row>
    <row r="260" spans="1:9" x14ac:dyDescent="0.2">
      <c r="A260" s="291"/>
      <c r="B260" s="838"/>
      <c r="C260" s="839"/>
      <c r="D260" s="839"/>
      <c r="E260" s="840"/>
      <c r="F260" s="837"/>
      <c r="G260" s="837"/>
      <c r="H260" s="837"/>
      <c r="I260" s="837"/>
    </row>
    <row r="261" spans="1:9" x14ac:dyDescent="0.2">
      <c r="B261" s="304" t="s">
        <v>555</v>
      </c>
      <c r="C261" s="827"/>
      <c r="D261" s="827"/>
      <c r="E261" s="836"/>
      <c r="F261" s="837"/>
      <c r="G261" s="837"/>
      <c r="H261" s="837"/>
      <c r="I261" s="837"/>
    </row>
    <row r="262" spans="1:9" x14ac:dyDescent="0.2">
      <c r="B262" s="304" t="s">
        <v>883</v>
      </c>
      <c r="C262" s="827"/>
      <c r="D262" s="827"/>
      <c r="E262" s="836"/>
      <c r="F262" s="837"/>
      <c r="G262" s="837"/>
      <c r="H262" s="837"/>
      <c r="I262" s="837"/>
    </row>
    <row r="263" spans="1:9" x14ac:dyDescent="0.2">
      <c r="B263" s="304" t="s">
        <v>556</v>
      </c>
      <c r="C263" s="827"/>
      <c r="D263" s="827"/>
      <c r="E263" s="836"/>
      <c r="F263" s="837"/>
      <c r="G263" s="837"/>
      <c r="H263" s="837"/>
      <c r="I263" s="837"/>
    </row>
    <row r="264" spans="1:9" x14ac:dyDescent="0.2">
      <c r="B264" s="304"/>
      <c r="C264" s="827"/>
      <c r="D264" s="827"/>
      <c r="E264" s="836"/>
      <c r="F264" s="837"/>
      <c r="G264" s="837"/>
      <c r="H264" s="837"/>
      <c r="I264" s="837"/>
    </row>
    <row r="265" spans="1:9" x14ac:dyDescent="0.2">
      <c r="B265" s="304" t="s">
        <v>557</v>
      </c>
      <c r="C265" s="305"/>
      <c r="D265" s="827"/>
      <c r="E265" s="836"/>
      <c r="F265" s="837"/>
      <c r="G265" s="837"/>
      <c r="H265" s="837"/>
      <c r="I265" s="837"/>
    </row>
    <row r="266" spans="1:9" x14ac:dyDescent="0.2">
      <c r="B266" s="306" t="s">
        <v>558</v>
      </c>
      <c r="C266" s="252"/>
      <c r="D266" s="827"/>
      <c r="E266" s="836"/>
      <c r="F266" s="837"/>
      <c r="G266" s="837"/>
      <c r="H266" s="837"/>
      <c r="I266" s="837"/>
    </row>
    <row r="267" spans="1:9" ht="7.5" customHeight="1" x14ac:dyDescent="0.2"/>
    <row r="268" spans="1:9" x14ac:dyDescent="0.2">
      <c r="A268" s="291" t="s">
        <v>455</v>
      </c>
      <c r="B268" s="301" t="s">
        <v>554</v>
      </c>
      <c r="C268" s="302"/>
      <c r="D268" s="302"/>
      <c r="E268" s="303"/>
      <c r="F268" s="837"/>
      <c r="G268" s="837"/>
      <c r="H268" s="837"/>
      <c r="I268" s="837"/>
    </row>
    <row r="269" spans="1:9" x14ac:dyDescent="0.2">
      <c r="A269" s="291"/>
      <c r="B269" s="838"/>
      <c r="C269" s="839"/>
      <c r="D269" s="839"/>
      <c r="E269" s="840"/>
      <c r="F269" s="837"/>
      <c r="G269" s="837"/>
      <c r="H269" s="837"/>
      <c r="I269" s="837"/>
    </row>
    <row r="270" spans="1:9" x14ac:dyDescent="0.2">
      <c r="B270" s="304" t="s">
        <v>555</v>
      </c>
      <c r="C270" s="827"/>
      <c r="D270" s="827"/>
      <c r="E270" s="836"/>
      <c r="F270" s="837"/>
      <c r="G270" s="837"/>
      <c r="H270" s="837"/>
      <c r="I270" s="837"/>
    </row>
    <row r="271" spans="1:9" x14ac:dyDescent="0.2">
      <c r="B271" s="304" t="s">
        <v>883</v>
      </c>
      <c r="C271" s="827"/>
      <c r="D271" s="827"/>
      <c r="E271" s="836"/>
      <c r="F271" s="837"/>
      <c r="G271" s="837"/>
      <c r="H271" s="837"/>
      <c r="I271" s="837"/>
    </row>
    <row r="272" spans="1:9" x14ac:dyDescent="0.2">
      <c r="B272" s="304" t="s">
        <v>556</v>
      </c>
      <c r="C272" s="827"/>
      <c r="D272" s="827"/>
      <c r="E272" s="836"/>
      <c r="F272" s="837"/>
      <c r="G272" s="837"/>
      <c r="H272" s="837"/>
      <c r="I272" s="837"/>
    </row>
    <row r="273" spans="1:9" x14ac:dyDescent="0.2">
      <c r="B273" s="304"/>
      <c r="C273" s="827"/>
      <c r="D273" s="827"/>
      <c r="E273" s="836"/>
      <c r="F273" s="837"/>
      <c r="G273" s="837"/>
      <c r="H273" s="837"/>
      <c r="I273" s="837"/>
    </row>
    <row r="274" spans="1:9" x14ac:dyDescent="0.2">
      <c r="B274" s="304" t="s">
        <v>557</v>
      </c>
      <c r="C274" s="305"/>
      <c r="D274" s="827"/>
      <c r="E274" s="836"/>
      <c r="F274" s="837"/>
      <c r="G274" s="837"/>
      <c r="H274" s="837"/>
      <c r="I274" s="837"/>
    </row>
    <row r="275" spans="1:9" x14ac:dyDescent="0.2">
      <c r="B275" s="306" t="s">
        <v>558</v>
      </c>
      <c r="C275" s="252"/>
      <c r="D275" s="827"/>
      <c r="E275" s="836"/>
      <c r="F275" s="837"/>
      <c r="G275" s="837"/>
      <c r="H275" s="837"/>
      <c r="I275" s="837"/>
    </row>
    <row r="276" spans="1:9" ht="7.5" customHeight="1" x14ac:dyDescent="0.2"/>
    <row r="277" spans="1:9" x14ac:dyDescent="0.2">
      <c r="A277" s="291" t="s">
        <v>456</v>
      </c>
      <c r="B277" s="301" t="s">
        <v>554</v>
      </c>
      <c r="C277" s="302"/>
      <c r="D277" s="302"/>
      <c r="E277" s="303"/>
      <c r="F277" s="837"/>
      <c r="G277" s="837"/>
      <c r="H277" s="837"/>
      <c r="I277" s="837"/>
    </row>
    <row r="278" spans="1:9" x14ac:dyDescent="0.2">
      <c r="A278" s="291"/>
      <c r="B278" s="838"/>
      <c r="C278" s="839"/>
      <c r="D278" s="839"/>
      <c r="E278" s="840"/>
      <c r="F278" s="837"/>
      <c r="G278" s="837"/>
      <c r="H278" s="837"/>
      <c r="I278" s="837"/>
    </row>
    <row r="279" spans="1:9" x14ac:dyDescent="0.2">
      <c r="B279" s="304" t="s">
        <v>555</v>
      </c>
      <c r="C279" s="827"/>
      <c r="D279" s="827"/>
      <c r="E279" s="836"/>
      <c r="F279" s="837"/>
      <c r="G279" s="837"/>
      <c r="H279" s="837"/>
      <c r="I279" s="837"/>
    </row>
    <row r="280" spans="1:9" x14ac:dyDescent="0.2">
      <c r="B280" s="304" t="s">
        <v>883</v>
      </c>
      <c r="C280" s="827"/>
      <c r="D280" s="827"/>
      <c r="E280" s="836"/>
      <c r="F280" s="837"/>
      <c r="G280" s="837"/>
      <c r="H280" s="837"/>
      <c r="I280" s="837"/>
    </row>
    <row r="281" spans="1:9" x14ac:dyDescent="0.2">
      <c r="B281" s="304" t="s">
        <v>556</v>
      </c>
      <c r="C281" s="827"/>
      <c r="D281" s="827"/>
      <c r="E281" s="836"/>
      <c r="F281" s="837"/>
      <c r="G281" s="837"/>
      <c r="H281" s="837"/>
      <c r="I281" s="837"/>
    </row>
    <row r="282" spans="1:9" x14ac:dyDescent="0.2">
      <c r="B282" s="304"/>
      <c r="C282" s="827"/>
      <c r="D282" s="827"/>
      <c r="E282" s="836"/>
      <c r="F282" s="837"/>
      <c r="G282" s="837"/>
      <c r="H282" s="837"/>
      <c r="I282" s="837"/>
    </row>
    <row r="283" spans="1:9" x14ac:dyDescent="0.2">
      <c r="B283" s="304" t="s">
        <v>557</v>
      </c>
      <c r="C283" s="305"/>
      <c r="D283" s="827"/>
      <c r="E283" s="836"/>
      <c r="F283" s="837"/>
      <c r="G283" s="837"/>
      <c r="H283" s="837"/>
      <c r="I283" s="837"/>
    </row>
    <row r="284" spans="1:9" x14ac:dyDescent="0.2">
      <c r="B284" s="306" t="s">
        <v>558</v>
      </c>
      <c r="C284" s="252"/>
      <c r="D284" s="827"/>
      <c r="E284" s="836"/>
      <c r="F284" s="837"/>
      <c r="G284" s="837"/>
      <c r="H284" s="837"/>
      <c r="I284" s="837"/>
    </row>
    <row r="285" spans="1:9" ht="7.5" customHeight="1" x14ac:dyDescent="0.2"/>
    <row r="286" spans="1:9" x14ac:dyDescent="0.2">
      <c r="A286" s="291" t="s">
        <v>458</v>
      </c>
      <c r="B286" s="301" t="s">
        <v>554</v>
      </c>
      <c r="C286" s="302"/>
      <c r="D286" s="302"/>
      <c r="E286" s="303"/>
      <c r="F286" s="837"/>
      <c r="G286" s="837"/>
      <c r="H286" s="837"/>
      <c r="I286" s="837"/>
    </row>
    <row r="287" spans="1:9" x14ac:dyDescent="0.2">
      <c r="A287" s="291"/>
      <c r="B287" s="838"/>
      <c r="C287" s="839"/>
      <c r="D287" s="839"/>
      <c r="E287" s="840"/>
      <c r="F287" s="837"/>
      <c r="G287" s="837"/>
      <c r="H287" s="837"/>
      <c r="I287" s="837"/>
    </row>
    <row r="288" spans="1:9" x14ac:dyDescent="0.2">
      <c r="B288" s="304" t="s">
        <v>555</v>
      </c>
      <c r="C288" s="827"/>
      <c r="D288" s="827"/>
      <c r="E288" s="836"/>
      <c r="F288" s="837"/>
      <c r="G288" s="837"/>
      <c r="H288" s="837"/>
      <c r="I288" s="837"/>
    </row>
    <row r="289" spans="1:9" x14ac:dyDescent="0.2">
      <c r="B289" s="304" t="s">
        <v>883</v>
      </c>
      <c r="C289" s="827"/>
      <c r="D289" s="827"/>
      <c r="E289" s="836"/>
      <c r="F289" s="837"/>
      <c r="G289" s="837"/>
      <c r="H289" s="837"/>
      <c r="I289" s="837"/>
    </row>
    <row r="290" spans="1:9" x14ac:dyDescent="0.2">
      <c r="B290" s="304" t="s">
        <v>556</v>
      </c>
      <c r="C290" s="827"/>
      <c r="D290" s="827"/>
      <c r="E290" s="836"/>
      <c r="F290" s="837"/>
      <c r="G290" s="837"/>
      <c r="H290" s="837"/>
      <c r="I290" s="837"/>
    </row>
    <row r="291" spans="1:9" x14ac:dyDescent="0.2">
      <c r="B291" s="304"/>
      <c r="C291" s="827"/>
      <c r="D291" s="827"/>
      <c r="E291" s="836"/>
      <c r="F291" s="837"/>
      <c r="G291" s="837"/>
      <c r="H291" s="837"/>
      <c r="I291" s="837"/>
    </row>
    <row r="292" spans="1:9" x14ac:dyDescent="0.2">
      <c r="B292" s="304" t="s">
        <v>557</v>
      </c>
      <c r="C292" s="305"/>
      <c r="D292" s="827"/>
      <c r="E292" s="836"/>
      <c r="F292" s="837"/>
      <c r="G292" s="837"/>
      <c r="H292" s="837"/>
      <c r="I292" s="837"/>
    </row>
    <row r="293" spans="1:9" x14ac:dyDescent="0.2">
      <c r="B293" s="306" t="s">
        <v>558</v>
      </c>
      <c r="C293" s="252"/>
      <c r="D293" s="827"/>
      <c r="E293" s="836"/>
      <c r="F293" s="837"/>
      <c r="G293" s="837"/>
      <c r="H293" s="837"/>
      <c r="I293" s="837"/>
    </row>
    <row r="294" spans="1:9" ht="7.5" customHeight="1" x14ac:dyDescent="0.2"/>
    <row r="295" spans="1:9" x14ac:dyDescent="0.2">
      <c r="A295" s="291" t="s">
        <v>460</v>
      </c>
      <c r="B295" s="301" t="s">
        <v>554</v>
      </c>
      <c r="C295" s="302"/>
      <c r="D295" s="302"/>
      <c r="E295" s="303"/>
      <c r="F295" s="837"/>
      <c r="G295" s="837"/>
      <c r="H295" s="837"/>
      <c r="I295" s="837"/>
    </row>
    <row r="296" spans="1:9" x14ac:dyDescent="0.2">
      <c r="A296" s="291"/>
      <c r="B296" s="838"/>
      <c r="C296" s="839"/>
      <c r="D296" s="839"/>
      <c r="E296" s="840"/>
      <c r="F296" s="837"/>
      <c r="G296" s="837"/>
      <c r="H296" s="837"/>
      <c r="I296" s="837"/>
    </row>
    <row r="297" spans="1:9" x14ac:dyDescent="0.2">
      <c r="B297" s="304" t="s">
        <v>555</v>
      </c>
      <c r="C297" s="827"/>
      <c r="D297" s="827"/>
      <c r="E297" s="836"/>
      <c r="F297" s="837"/>
      <c r="G297" s="837"/>
      <c r="H297" s="837"/>
      <c r="I297" s="837"/>
    </row>
    <row r="298" spans="1:9" x14ac:dyDescent="0.2">
      <c r="B298" s="304" t="s">
        <v>883</v>
      </c>
      <c r="C298" s="827"/>
      <c r="D298" s="827"/>
      <c r="E298" s="836"/>
      <c r="F298" s="837"/>
      <c r="G298" s="837"/>
      <c r="H298" s="837"/>
      <c r="I298" s="837"/>
    </row>
    <row r="299" spans="1:9" x14ac:dyDescent="0.2">
      <c r="B299" s="304" t="s">
        <v>556</v>
      </c>
      <c r="C299" s="827"/>
      <c r="D299" s="827"/>
      <c r="E299" s="836"/>
      <c r="F299" s="837"/>
      <c r="G299" s="837"/>
      <c r="H299" s="837"/>
      <c r="I299" s="837"/>
    </row>
    <row r="300" spans="1:9" x14ac:dyDescent="0.2">
      <c r="B300" s="304"/>
      <c r="C300" s="827"/>
      <c r="D300" s="827"/>
      <c r="E300" s="836"/>
      <c r="F300" s="837"/>
      <c r="G300" s="837"/>
      <c r="H300" s="837"/>
      <c r="I300" s="837"/>
    </row>
    <row r="301" spans="1:9" x14ac:dyDescent="0.2">
      <c r="B301" s="304" t="s">
        <v>557</v>
      </c>
      <c r="C301" s="305"/>
      <c r="D301" s="827"/>
      <c r="E301" s="836"/>
      <c r="F301" s="837"/>
      <c r="G301" s="837"/>
      <c r="H301" s="837"/>
      <c r="I301" s="837"/>
    </row>
    <row r="302" spans="1:9" x14ac:dyDescent="0.2">
      <c r="B302" s="306" t="s">
        <v>558</v>
      </c>
      <c r="C302" s="252"/>
      <c r="D302" s="827"/>
      <c r="E302" s="836"/>
      <c r="F302" s="837"/>
      <c r="G302" s="837"/>
      <c r="H302" s="837"/>
      <c r="I302" s="837"/>
    </row>
    <row r="303" spans="1:9" ht="7.5" customHeight="1" x14ac:dyDescent="0.2"/>
    <row r="304" spans="1:9" x14ac:dyDescent="0.2">
      <c r="A304" s="291" t="s">
        <v>462</v>
      </c>
      <c r="B304" s="301" t="s">
        <v>554</v>
      </c>
      <c r="C304" s="302"/>
      <c r="D304" s="302"/>
      <c r="E304" s="303"/>
      <c r="F304" s="837"/>
      <c r="G304" s="837"/>
      <c r="H304" s="837"/>
      <c r="I304" s="837"/>
    </row>
    <row r="305" spans="1:9" x14ac:dyDescent="0.2">
      <c r="A305" s="291"/>
      <c r="B305" s="838"/>
      <c r="C305" s="839"/>
      <c r="D305" s="839"/>
      <c r="E305" s="840"/>
      <c r="F305" s="837"/>
      <c r="G305" s="837"/>
      <c r="H305" s="837"/>
      <c r="I305" s="837"/>
    </row>
    <row r="306" spans="1:9" x14ac:dyDescent="0.2">
      <c r="B306" s="304" t="s">
        <v>555</v>
      </c>
      <c r="C306" s="827"/>
      <c r="D306" s="827"/>
      <c r="E306" s="836"/>
      <c r="F306" s="837"/>
      <c r="G306" s="837"/>
      <c r="H306" s="837"/>
      <c r="I306" s="837"/>
    </row>
    <row r="307" spans="1:9" x14ac:dyDescent="0.2">
      <c r="B307" s="304" t="s">
        <v>883</v>
      </c>
      <c r="C307" s="827"/>
      <c r="D307" s="827"/>
      <c r="E307" s="836"/>
      <c r="F307" s="837"/>
      <c r="G307" s="837"/>
      <c r="H307" s="837"/>
      <c r="I307" s="837"/>
    </row>
    <row r="308" spans="1:9" x14ac:dyDescent="0.2">
      <c r="B308" s="304" t="s">
        <v>556</v>
      </c>
      <c r="C308" s="827"/>
      <c r="D308" s="827"/>
      <c r="E308" s="836"/>
      <c r="F308" s="837"/>
      <c r="G308" s="837"/>
      <c r="H308" s="837"/>
      <c r="I308" s="837"/>
    </row>
    <row r="309" spans="1:9" x14ac:dyDescent="0.2">
      <c r="B309" s="304"/>
      <c r="C309" s="827"/>
      <c r="D309" s="827"/>
      <c r="E309" s="836"/>
      <c r="F309" s="837"/>
      <c r="G309" s="837"/>
      <c r="H309" s="837"/>
      <c r="I309" s="837"/>
    </row>
    <row r="310" spans="1:9" x14ac:dyDescent="0.2">
      <c r="B310" s="304" t="s">
        <v>557</v>
      </c>
      <c r="C310" s="305"/>
      <c r="D310" s="827"/>
      <c r="E310" s="836"/>
      <c r="F310" s="837"/>
      <c r="G310" s="837"/>
      <c r="H310" s="837"/>
      <c r="I310" s="837"/>
    </row>
    <row r="311" spans="1:9" x14ac:dyDescent="0.2">
      <c r="B311" s="306" t="s">
        <v>558</v>
      </c>
      <c r="C311" s="252"/>
      <c r="D311" s="827"/>
      <c r="E311" s="836"/>
      <c r="F311" s="837"/>
      <c r="G311" s="837"/>
      <c r="H311" s="837"/>
      <c r="I311" s="837"/>
    </row>
    <row r="312" spans="1:9" x14ac:dyDescent="0.2">
      <c r="E312" s="25"/>
    </row>
  </sheetData>
  <sheetProtection algorithmName="SHA-512" hashValue="ZeW7dzRR0nHBxNUBYdcAki/kcCDd1X4QM5JqvvZdpcNXzTPkPS+/XkS8QtlIfTlcD7s3iXq7izW0LBXTuCd2xA==" saltValue="95NIklzJ6paBMQ8YWbgMMA==" spinCount="100000" sheet="1" objects="1" scenarios="1"/>
  <mergeCells count="219">
    <mergeCell ref="B48:I48"/>
    <mergeCell ref="B59:I59"/>
    <mergeCell ref="B65:I65"/>
    <mergeCell ref="C67:I67"/>
    <mergeCell ref="A1:I1"/>
    <mergeCell ref="A20:I20"/>
    <mergeCell ref="B34:I34"/>
    <mergeCell ref="B41:I41"/>
    <mergeCell ref="A3:I3"/>
    <mergeCell ref="A4:I4"/>
    <mergeCell ref="A5:I5"/>
    <mergeCell ref="A6:I6"/>
    <mergeCell ref="A7:I7"/>
    <mergeCell ref="A8:I8"/>
    <mergeCell ref="A9:I9"/>
    <mergeCell ref="A10:I10"/>
    <mergeCell ref="B98:I98"/>
    <mergeCell ref="B100:I100"/>
    <mergeCell ref="B102:I102"/>
    <mergeCell ref="B110:I110"/>
    <mergeCell ref="B75:I75"/>
    <mergeCell ref="B79:I79"/>
    <mergeCell ref="B81:I81"/>
    <mergeCell ref="B90:I90"/>
    <mergeCell ref="C68:I68"/>
    <mergeCell ref="B70:I70"/>
    <mergeCell ref="C72:I72"/>
    <mergeCell ref="C73:I73"/>
    <mergeCell ref="B159:I159"/>
    <mergeCell ref="B160:I160"/>
    <mergeCell ref="B161:I161"/>
    <mergeCell ref="B162:I162"/>
    <mergeCell ref="C141:I141"/>
    <mergeCell ref="B149:I149"/>
    <mergeCell ref="B154:I154"/>
    <mergeCell ref="B158:I158"/>
    <mergeCell ref="B118:I118"/>
    <mergeCell ref="B128:I128"/>
    <mergeCell ref="B135:I135"/>
    <mergeCell ref="C136:I136"/>
    <mergeCell ref="B163:I163"/>
    <mergeCell ref="F167:I167"/>
    <mergeCell ref="F168:H168"/>
    <mergeCell ref="F169:F176"/>
    <mergeCell ref="G169:G176"/>
    <mergeCell ref="H169:H176"/>
    <mergeCell ref="I169:I176"/>
    <mergeCell ref="B170:E170"/>
    <mergeCell ref="C171:E171"/>
    <mergeCell ref="C172:E172"/>
    <mergeCell ref="C183:E183"/>
    <mergeCell ref="I178:I185"/>
    <mergeCell ref="D203:E203"/>
    <mergeCell ref="B206:E206"/>
    <mergeCell ref="C207:E207"/>
    <mergeCell ref="C208:E208"/>
    <mergeCell ref="F196:F203"/>
    <mergeCell ref="C173:E173"/>
    <mergeCell ref="C174:E174"/>
    <mergeCell ref="D175:E175"/>
    <mergeCell ref="D176:E176"/>
    <mergeCell ref="D184:E184"/>
    <mergeCell ref="D185:E185"/>
    <mergeCell ref="G178:G185"/>
    <mergeCell ref="H178:H185"/>
    <mergeCell ref="B179:E179"/>
    <mergeCell ref="C180:E180"/>
    <mergeCell ref="C181:E181"/>
    <mergeCell ref="C182:E182"/>
    <mergeCell ref="F178:F185"/>
    <mergeCell ref="I196:I203"/>
    <mergeCell ref="G187:G194"/>
    <mergeCell ref="H187:H194"/>
    <mergeCell ref="I187:I194"/>
    <mergeCell ref="C201:E201"/>
    <mergeCell ref="B197:E197"/>
    <mergeCell ref="C198:E198"/>
    <mergeCell ref="C199:E199"/>
    <mergeCell ref="G196:G203"/>
    <mergeCell ref="H196:H203"/>
    <mergeCell ref="C200:E200"/>
    <mergeCell ref="D202:E202"/>
    <mergeCell ref="B188:E188"/>
    <mergeCell ref="C189:E189"/>
    <mergeCell ref="C190:E190"/>
    <mergeCell ref="C191:E191"/>
    <mergeCell ref="F187:F194"/>
    <mergeCell ref="D193:E193"/>
    <mergeCell ref="C192:E192"/>
    <mergeCell ref="D194:E194"/>
    <mergeCell ref="G205:G212"/>
    <mergeCell ref="H205:H212"/>
    <mergeCell ref="I205:I212"/>
    <mergeCell ref="C209:E209"/>
    <mergeCell ref="G214:G221"/>
    <mergeCell ref="H214:H221"/>
    <mergeCell ref="D220:E220"/>
    <mergeCell ref="D221:E221"/>
    <mergeCell ref="F205:F212"/>
    <mergeCell ref="D211:E211"/>
    <mergeCell ref="D212:E212"/>
    <mergeCell ref="B215:E215"/>
    <mergeCell ref="C216:E216"/>
    <mergeCell ref="C217:E217"/>
    <mergeCell ref="C218:E218"/>
    <mergeCell ref="F214:F221"/>
    <mergeCell ref="C210:E210"/>
    <mergeCell ref="C219:E219"/>
    <mergeCell ref="I214:I221"/>
    <mergeCell ref="G232:G239"/>
    <mergeCell ref="H232:H239"/>
    <mergeCell ref="I232:I239"/>
    <mergeCell ref="G223:G230"/>
    <mergeCell ref="H223:H230"/>
    <mergeCell ref="I223:I230"/>
    <mergeCell ref="B224:E224"/>
    <mergeCell ref="C225:E225"/>
    <mergeCell ref="C226:E226"/>
    <mergeCell ref="C227:E227"/>
    <mergeCell ref="F223:F230"/>
    <mergeCell ref="D239:E239"/>
    <mergeCell ref="F232:F239"/>
    <mergeCell ref="C237:E237"/>
    <mergeCell ref="B233:E233"/>
    <mergeCell ref="C234:E234"/>
    <mergeCell ref="C235:E235"/>
    <mergeCell ref="C236:E236"/>
    <mergeCell ref="D238:E238"/>
    <mergeCell ref="C228:E228"/>
    <mergeCell ref="D229:E229"/>
    <mergeCell ref="D230:E230"/>
    <mergeCell ref="G241:G248"/>
    <mergeCell ref="H241:H248"/>
    <mergeCell ref="I241:I248"/>
    <mergeCell ref="C245:E245"/>
    <mergeCell ref="G250:G257"/>
    <mergeCell ref="H250:H257"/>
    <mergeCell ref="D256:E256"/>
    <mergeCell ref="D257:E257"/>
    <mergeCell ref="F241:F248"/>
    <mergeCell ref="B251:E251"/>
    <mergeCell ref="C252:E252"/>
    <mergeCell ref="C253:E253"/>
    <mergeCell ref="C254:E254"/>
    <mergeCell ref="F250:F257"/>
    <mergeCell ref="B242:E242"/>
    <mergeCell ref="C243:E243"/>
    <mergeCell ref="C244:E244"/>
    <mergeCell ref="C246:E246"/>
    <mergeCell ref="D247:E247"/>
    <mergeCell ref="D248:E248"/>
    <mergeCell ref="C255:E255"/>
    <mergeCell ref="I250:I257"/>
    <mergeCell ref="G268:G275"/>
    <mergeCell ref="H268:H275"/>
    <mergeCell ref="I268:I275"/>
    <mergeCell ref="G259:G266"/>
    <mergeCell ref="H259:H266"/>
    <mergeCell ref="I259:I266"/>
    <mergeCell ref="B260:E260"/>
    <mergeCell ref="C261:E261"/>
    <mergeCell ref="C262:E262"/>
    <mergeCell ref="C263:E263"/>
    <mergeCell ref="F259:F266"/>
    <mergeCell ref="D275:E275"/>
    <mergeCell ref="F268:F275"/>
    <mergeCell ref="C273:E273"/>
    <mergeCell ref="B269:E269"/>
    <mergeCell ref="C270:E270"/>
    <mergeCell ref="C271:E271"/>
    <mergeCell ref="C272:E272"/>
    <mergeCell ref="D274:E274"/>
    <mergeCell ref="C264:E264"/>
    <mergeCell ref="D265:E265"/>
    <mergeCell ref="D266:E266"/>
    <mergeCell ref="G277:G284"/>
    <mergeCell ref="H277:H284"/>
    <mergeCell ref="I277:I284"/>
    <mergeCell ref="C281:E281"/>
    <mergeCell ref="G286:G293"/>
    <mergeCell ref="H286:H293"/>
    <mergeCell ref="D292:E292"/>
    <mergeCell ref="D293:E293"/>
    <mergeCell ref="F277:F284"/>
    <mergeCell ref="B287:E287"/>
    <mergeCell ref="C288:E288"/>
    <mergeCell ref="C289:E289"/>
    <mergeCell ref="C290:E290"/>
    <mergeCell ref="F286:F293"/>
    <mergeCell ref="B278:E278"/>
    <mergeCell ref="C279:E279"/>
    <mergeCell ref="C280:E280"/>
    <mergeCell ref="C282:E282"/>
    <mergeCell ref="D283:E283"/>
    <mergeCell ref="D284:E284"/>
    <mergeCell ref="C300:E300"/>
    <mergeCell ref="D301:E301"/>
    <mergeCell ref="D302:E302"/>
    <mergeCell ref="C291:E291"/>
    <mergeCell ref="H304:H311"/>
    <mergeCell ref="I304:I311"/>
    <mergeCell ref="G295:G302"/>
    <mergeCell ref="H295:H302"/>
    <mergeCell ref="I295:I302"/>
    <mergeCell ref="B296:E296"/>
    <mergeCell ref="C297:E297"/>
    <mergeCell ref="C298:E298"/>
    <mergeCell ref="C299:E299"/>
    <mergeCell ref="F295:F302"/>
    <mergeCell ref="C309:E309"/>
    <mergeCell ref="D310:E310"/>
    <mergeCell ref="D311:E311"/>
    <mergeCell ref="F304:F311"/>
    <mergeCell ref="B305:E305"/>
    <mergeCell ref="C306:E306"/>
    <mergeCell ref="C307:E307"/>
    <mergeCell ref="C308:E308"/>
    <mergeCell ref="G304:G311"/>
    <mergeCell ref="I286:I293"/>
  </mergeCells>
  <phoneticPr fontId="17" type="noConversion"/>
  <pageMargins left="0.75" right="0.75" top="0.75" bottom="0.75" header="0.5" footer="0.5"/>
  <pageSetup orientation="portrait" r:id="rId1"/>
  <headerFooter alignWithMargins="0"/>
  <rowBreaks count="8" manualBreakCount="8">
    <brk id="19" max="16383" man="1"/>
    <brk id="56" max="16383" man="1"/>
    <brk id="80" max="16383" man="1"/>
    <brk id="109" max="16383" man="1"/>
    <brk id="146" max="16383" man="1"/>
    <brk id="164" max="16383" man="1"/>
    <brk id="213" max="16383" man="1"/>
    <brk id="258" max="16383" man="1"/>
  </rowBreaks>
  <drawing r:id="rId2"/>
  <legacyDrawing r:id="rId3"/>
  <oleObjects>
    <mc:AlternateContent xmlns:mc="http://schemas.openxmlformats.org/markup-compatibility/2006">
      <mc:Choice Requires="x14">
        <oleObject progId="Word.Document.8" shapeId="12353" r:id="rId4">
          <objectPr defaultSize="0" r:id="rId5">
            <anchor moveWithCells="1">
              <from>
                <xdr:col>0</xdr:col>
                <xdr:colOff>257175</xdr:colOff>
                <xdr:row>315</xdr:row>
                <xdr:rowOff>142875</xdr:rowOff>
              </from>
              <to>
                <xdr:col>8</xdr:col>
                <xdr:colOff>561975</xdr:colOff>
                <xdr:row>367</xdr:row>
                <xdr:rowOff>19050</xdr:rowOff>
              </to>
            </anchor>
          </objectPr>
        </oleObject>
      </mc:Choice>
      <mc:Fallback>
        <oleObject progId="Word.Document.8" shapeId="12353" r:id="rId4"/>
      </mc:Fallback>
    </mc:AlternateContent>
  </oleObjects>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1</xdr:col>
                    <xdr:colOff>295275</xdr:colOff>
                    <xdr:row>22</xdr:row>
                    <xdr:rowOff>0</xdr:rowOff>
                  </from>
                  <to>
                    <xdr:col>1</xdr:col>
                    <xdr:colOff>600075</xdr:colOff>
                    <xdr:row>23</xdr:row>
                    <xdr:rowOff>28575</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1</xdr:col>
                    <xdr:colOff>295275</xdr:colOff>
                    <xdr:row>21</xdr:row>
                    <xdr:rowOff>0</xdr:rowOff>
                  </from>
                  <to>
                    <xdr:col>1</xdr:col>
                    <xdr:colOff>600075</xdr:colOff>
                    <xdr:row>22</xdr:row>
                    <xdr:rowOff>28575</xdr:rowOff>
                  </to>
                </anchor>
              </controlPr>
            </control>
          </mc:Choice>
        </mc:AlternateContent>
        <mc:AlternateContent xmlns:mc="http://schemas.openxmlformats.org/markup-compatibility/2006">
          <mc:Choice Requires="x14">
            <control shapeId="12291" r:id="rId8" name="Check Box 3">
              <controlPr defaultSize="0" autoFill="0" autoLine="0" autoPict="0">
                <anchor moveWithCells="1">
                  <from>
                    <xdr:col>1</xdr:col>
                    <xdr:colOff>295275</xdr:colOff>
                    <xdr:row>31</xdr:row>
                    <xdr:rowOff>0</xdr:rowOff>
                  </from>
                  <to>
                    <xdr:col>1</xdr:col>
                    <xdr:colOff>600075</xdr:colOff>
                    <xdr:row>32</xdr:row>
                    <xdr:rowOff>28575</xdr:rowOff>
                  </to>
                </anchor>
              </controlPr>
            </control>
          </mc:Choice>
        </mc:AlternateContent>
        <mc:AlternateContent xmlns:mc="http://schemas.openxmlformats.org/markup-compatibility/2006">
          <mc:Choice Requires="x14">
            <control shapeId="12292" r:id="rId9" name="Check Box 4">
              <controlPr defaultSize="0" autoFill="0" autoLine="0" autoPict="0">
                <anchor moveWithCells="1">
                  <from>
                    <xdr:col>1</xdr:col>
                    <xdr:colOff>295275</xdr:colOff>
                    <xdr:row>30</xdr:row>
                    <xdr:rowOff>0</xdr:rowOff>
                  </from>
                  <to>
                    <xdr:col>1</xdr:col>
                    <xdr:colOff>600075</xdr:colOff>
                    <xdr:row>31</xdr:row>
                    <xdr:rowOff>28575</xdr:rowOff>
                  </to>
                </anchor>
              </controlPr>
            </control>
          </mc:Choice>
        </mc:AlternateContent>
        <mc:AlternateContent xmlns:mc="http://schemas.openxmlformats.org/markup-compatibility/2006">
          <mc:Choice Requires="x14">
            <control shapeId="12293" r:id="rId10" name="Check Box 5">
              <controlPr defaultSize="0" autoFill="0" autoLine="0" autoPict="0">
                <anchor moveWithCells="1">
                  <from>
                    <xdr:col>1</xdr:col>
                    <xdr:colOff>295275</xdr:colOff>
                    <xdr:row>38</xdr:row>
                    <xdr:rowOff>0</xdr:rowOff>
                  </from>
                  <to>
                    <xdr:col>1</xdr:col>
                    <xdr:colOff>600075</xdr:colOff>
                    <xdr:row>39</xdr:row>
                    <xdr:rowOff>28575</xdr:rowOff>
                  </to>
                </anchor>
              </controlPr>
            </control>
          </mc:Choice>
        </mc:AlternateContent>
        <mc:AlternateContent xmlns:mc="http://schemas.openxmlformats.org/markup-compatibility/2006">
          <mc:Choice Requires="x14">
            <control shapeId="12294" r:id="rId11" name="Check Box 6">
              <controlPr defaultSize="0" autoFill="0" autoLine="0" autoPict="0">
                <anchor moveWithCells="1">
                  <from>
                    <xdr:col>1</xdr:col>
                    <xdr:colOff>295275</xdr:colOff>
                    <xdr:row>37</xdr:row>
                    <xdr:rowOff>0</xdr:rowOff>
                  </from>
                  <to>
                    <xdr:col>1</xdr:col>
                    <xdr:colOff>600075</xdr:colOff>
                    <xdr:row>38</xdr:row>
                    <xdr:rowOff>28575</xdr:rowOff>
                  </to>
                </anchor>
              </controlPr>
            </control>
          </mc:Choice>
        </mc:AlternateContent>
        <mc:AlternateContent xmlns:mc="http://schemas.openxmlformats.org/markup-compatibility/2006">
          <mc:Choice Requires="x14">
            <control shapeId="12295" r:id="rId12" name="Check Box 7">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2296" r:id="rId13" name="Check Box 8">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2297" r:id="rId14" name="Check Box 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2298" r:id="rId15" name="Check Box 10">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2299" r:id="rId16" name="Check Box 1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2300" r:id="rId17" name="Check Box 1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2301" r:id="rId18" name="Check Box 1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2302" r:id="rId19" name="Check Box 1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2303" r:id="rId20" name="Check Box 15">
              <controlPr defaultSize="0" autoFill="0" autoLine="0" autoPict="0">
                <anchor moveWithCells="1">
                  <from>
                    <xdr:col>1</xdr:col>
                    <xdr:colOff>295275</xdr:colOff>
                    <xdr:row>62</xdr:row>
                    <xdr:rowOff>0</xdr:rowOff>
                  </from>
                  <to>
                    <xdr:col>1</xdr:col>
                    <xdr:colOff>600075</xdr:colOff>
                    <xdr:row>63</xdr:row>
                    <xdr:rowOff>28575</xdr:rowOff>
                  </to>
                </anchor>
              </controlPr>
            </control>
          </mc:Choice>
        </mc:AlternateContent>
        <mc:AlternateContent xmlns:mc="http://schemas.openxmlformats.org/markup-compatibility/2006">
          <mc:Choice Requires="x14">
            <control shapeId="12304" r:id="rId21" name="Check Box 16">
              <controlPr defaultSize="0" autoFill="0" autoLine="0" autoPict="0">
                <anchor moveWithCells="1">
                  <from>
                    <xdr:col>1</xdr:col>
                    <xdr:colOff>295275</xdr:colOff>
                    <xdr:row>66</xdr:row>
                    <xdr:rowOff>0</xdr:rowOff>
                  </from>
                  <to>
                    <xdr:col>1</xdr:col>
                    <xdr:colOff>600075</xdr:colOff>
                    <xdr:row>66</xdr:row>
                    <xdr:rowOff>219075</xdr:rowOff>
                  </to>
                </anchor>
              </controlPr>
            </control>
          </mc:Choice>
        </mc:AlternateContent>
        <mc:AlternateContent xmlns:mc="http://schemas.openxmlformats.org/markup-compatibility/2006">
          <mc:Choice Requires="x14">
            <control shapeId="12305" r:id="rId22" name="Check Box 17">
              <controlPr defaultSize="0" autoFill="0" autoLine="0" autoPict="0">
                <anchor moveWithCells="1">
                  <from>
                    <xdr:col>1</xdr:col>
                    <xdr:colOff>295275</xdr:colOff>
                    <xdr:row>67</xdr:row>
                    <xdr:rowOff>9525</xdr:rowOff>
                  </from>
                  <to>
                    <xdr:col>1</xdr:col>
                    <xdr:colOff>600075</xdr:colOff>
                    <xdr:row>67</xdr:row>
                    <xdr:rowOff>228600</xdr:rowOff>
                  </to>
                </anchor>
              </controlPr>
            </control>
          </mc:Choice>
        </mc:AlternateContent>
        <mc:AlternateContent xmlns:mc="http://schemas.openxmlformats.org/markup-compatibility/2006">
          <mc:Choice Requires="x14">
            <control shapeId="12306" r:id="rId23" name="Check Box 18">
              <controlPr defaultSize="0" autoFill="0" autoLine="0" autoPict="0">
                <anchor moveWithCells="1">
                  <from>
                    <xdr:col>1</xdr:col>
                    <xdr:colOff>295275</xdr:colOff>
                    <xdr:row>71</xdr:row>
                    <xdr:rowOff>0</xdr:rowOff>
                  </from>
                  <to>
                    <xdr:col>1</xdr:col>
                    <xdr:colOff>600075</xdr:colOff>
                    <xdr:row>71</xdr:row>
                    <xdr:rowOff>219075</xdr:rowOff>
                  </to>
                </anchor>
              </controlPr>
            </control>
          </mc:Choice>
        </mc:AlternateContent>
        <mc:AlternateContent xmlns:mc="http://schemas.openxmlformats.org/markup-compatibility/2006">
          <mc:Choice Requires="x14">
            <control shapeId="12307" r:id="rId24" name="Check Box 19">
              <controlPr defaultSize="0" autoFill="0" autoLine="0" autoPict="0">
                <anchor moveWithCells="1">
                  <from>
                    <xdr:col>1</xdr:col>
                    <xdr:colOff>295275</xdr:colOff>
                    <xdr:row>72</xdr:row>
                    <xdr:rowOff>9525</xdr:rowOff>
                  </from>
                  <to>
                    <xdr:col>1</xdr:col>
                    <xdr:colOff>600075</xdr:colOff>
                    <xdr:row>72</xdr:row>
                    <xdr:rowOff>228600</xdr:rowOff>
                  </to>
                </anchor>
              </controlPr>
            </control>
          </mc:Choice>
        </mc:AlternateContent>
        <mc:AlternateContent xmlns:mc="http://schemas.openxmlformats.org/markup-compatibility/2006">
          <mc:Choice Requires="x14">
            <control shapeId="12308" r:id="rId25" name="Check Box 20">
              <controlPr defaultSize="0" autoFill="0" autoLine="0" autoPict="0">
                <anchor moveWithCells="1">
                  <from>
                    <xdr:col>1</xdr:col>
                    <xdr:colOff>295275</xdr:colOff>
                    <xdr:row>85</xdr:row>
                    <xdr:rowOff>0</xdr:rowOff>
                  </from>
                  <to>
                    <xdr:col>1</xdr:col>
                    <xdr:colOff>600075</xdr:colOff>
                    <xdr:row>86</xdr:row>
                    <xdr:rowOff>28575</xdr:rowOff>
                  </to>
                </anchor>
              </controlPr>
            </control>
          </mc:Choice>
        </mc:AlternateContent>
        <mc:AlternateContent xmlns:mc="http://schemas.openxmlformats.org/markup-compatibility/2006">
          <mc:Choice Requires="x14">
            <control shapeId="12309" r:id="rId26" name="Check Box 21">
              <controlPr defaultSize="0" autoFill="0" autoLine="0" autoPict="0">
                <anchor moveWithCells="1">
                  <from>
                    <xdr:col>1</xdr:col>
                    <xdr:colOff>295275</xdr:colOff>
                    <xdr:row>84</xdr:row>
                    <xdr:rowOff>0</xdr:rowOff>
                  </from>
                  <to>
                    <xdr:col>1</xdr:col>
                    <xdr:colOff>600075</xdr:colOff>
                    <xdr:row>85</xdr:row>
                    <xdr:rowOff>28575</xdr:rowOff>
                  </to>
                </anchor>
              </controlPr>
            </control>
          </mc:Choice>
        </mc:AlternateContent>
        <mc:AlternateContent xmlns:mc="http://schemas.openxmlformats.org/markup-compatibility/2006">
          <mc:Choice Requires="x14">
            <control shapeId="12310" r:id="rId27" name="Check Box 22">
              <controlPr defaultSize="0" autoFill="0" autoLine="0" autoPict="0">
                <anchor moveWithCells="1">
                  <from>
                    <xdr:col>1</xdr:col>
                    <xdr:colOff>295275</xdr:colOff>
                    <xdr:row>86</xdr:row>
                    <xdr:rowOff>0</xdr:rowOff>
                  </from>
                  <to>
                    <xdr:col>1</xdr:col>
                    <xdr:colOff>600075</xdr:colOff>
                    <xdr:row>87</xdr:row>
                    <xdr:rowOff>28575</xdr:rowOff>
                  </to>
                </anchor>
              </controlPr>
            </control>
          </mc:Choice>
        </mc:AlternateContent>
        <mc:AlternateContent xmlns:mc="http://schemas.openxmlformats.org/markup-compatibility/2006">
          <mc:Choice Requires="x14">
            <control shapeId="12311" r:id="rId28" name="Check Box 23">
              <controlPr defaultSize="0" autoFill="0" autoLine="0" autoPict="0">
                <anchor moveWithCells="1">
                  <from>
                    <xdr:col>1</xdr:col>
                    <xdr:colOff>295275</xdr:colOff>
                    <xdr:row>87</xdr:row>
                    <xdr:rowOff>0</xdr:rowOff>
                  </from>
                  <to>
                    <xdr:col>1</xdr:col>
                    <xdr:colOff>600075</xdr:colOff>
                    <xdr:row>88</xdr:row>
                    <xdr:rowOff>28575</xdr:rowOff>
                  </to>
                </anchor>
              </controlPr>
            </control>
          </mc:Choice>
        </mc:AlternateContent>
        <mc:AlternateContent xmlns:mc="http://schemas.openxmlformats.org/markup-compatibility/2006">
          <mc:Choice Requires="x14">
            <control shapeId="12312" r:id="rId29" name="Check Box 24">
              <controlPr defaultSize="0" autoFill="0" autoLine="0" autoPict="0">
                <anchor moveWithCells="1">
                  <from>
                    <xdr:col>1</xdr:col>
                    <xdr:colOff>295275</xdr:colOff>
                    <xdr:row>93</xdr:row>
                    <xdr:rowOff>0</xdr:rowOff>
                  </from>
                  <to>
                    <xdr:col>1</xdr:col>
                    <xdr:colOff>600075</xdr:colOff>
                    <xdr:row>94</xdr:row>
                    <xdr:rowOff>28575</xdr:rowOff>
                  </to>
                </anchor>
              </controlPr>
            </control>
          </mc:Choice>
        </mc:AlternateContent>
        <mc:AlternateContent xmlns:mc="http://schemas.openxmlformats.org/markup-compatibility/2006">
          <mc:Choice Requires="x14">
            <control shapeId="12313" r:id="rId30" name="Check Box 25">
              <controlPr defaultSize="0" autoFill="0" autoLine="0" autoPict="0">
                <anchor moveWithCells="1">
                  <from>
                    <xdr:col>1</xdr:col>
                    <xdr:colOff>295275</xdr:colOff>
                    <xdr:row>94</xdr:row>
                    <xdr:rowOff>0</xdr:rowOff>
                  </from>
                  <to>
                    <xdr:col>1</xdr:col>
                    <xdr:colOff>600075</xdr:colOff>
                    <xdr:row>95</xdr:row>
                    <xdr:rowOff>28575</xdr:rowOff>
                  </to>
                </anchor>
              </controlPr>
            </control>
          </mc:Choice>
        </mc:AlternateContent>
        <mc:AlternateContent xmlns:mc="http://schemas.openxmlformats.org/markup-compatibility/2006">
          <mc:Choice Requires="x14">
            <control shapeId="12314" r:id="rId31" name="Check Box 26">
              <controlPr defaultSize="0" autoFill="0" autoLine="0" autoPict="0">
                <anchor moveWithCells="1">
                  <from>
                    <xdr:col>1</xdr:col>
                    <xdr:colOff>295275</xdr:colOff>
                    <xdr:row>95</xdr:row>
                    <xdr:rowOff>0</xdr:rowOff>
                  </from>
                  <to>
                    <xdr:col>1</xdr:col>
                    <xdr:colOff>600075</xdr:colOff>
                    <xdr:row>96</xdr:row>
                    <xdr:rowOff>28575</xdr:rowOff>
                  </to>
                </anchor>
              </controlPr>
            </control>
          </mc:Choice>
        </mc:AlternateContent>
        <mc:AlternateContent xmlns:mc="http://schemas.openxmlformats.org/markup-compatibility/2006">
          <mc:Choice Requires="x14">
            <control shapeId="12315" r:id="rId32" name="Check Box 27">
              <controlPr defaultSize="0" autoFill="0" autoLine="0" autoPict="0">
                <anchor moveWithCells="1">
                  <from>
                    <xdr:col>1</xdr:col>
                    <xdr:colOff>295275</xdr:colOff>
                    <xdr:row>105</xdr:row>
                    <xdr:rowOff>0</xdr:rowOff>
                  </from>
                  <to>
                    <xdr:col>1</xdr:col>
                    <xdr:colOff>600075</xdr:colOff>
                    <xdr:row>106</xdr:row>
                    <xdr:rowOff>28575</xdr:rowOff>
                  </to>
                </anchor>
              </controlPr>
            </control>
          </mc:Choice>
        </mc:AlternateContent>
        <mc:AlternateContent xmlns:mc="http://schemas.openxmlformats.org/markup-compatibility/2006">
          <mc:Choice Requires="x14">
            <control shapeId="12316" r:id="rId33" name="Check Box 28">
              <controlPr defaultSize="0" autoFill="0" autoLine="0" autoPict="0">
                <anchor moveWithCells="1">
                  <from>
                    <xdr:col>1</xdr:col>
                    <xdr:colOff>295275</xdr:colOff>
                    <xdr:row>105</xdr:row>
                    <xdr:rowOff>0</xdr:rowOff>
                  </from>
                  <to>
                    <xdr:col>1</xdr:col>
                    <xdr:colOff>600075</xdr:colOff>
                    <xdr:row>106</xdr:row>
                    <xdr:rowOff>28575</xdr:rowOff>
                  </to>
                </anchor>
              </controlPr>
            </control>
          </mc:Choice>
        </mc:AlternateContent>
        <mc:AlternateContent xmlns:mc="http://schemas.openxmlformats.org/markup-compatibility/2006">
          <mc:Choice Requires="x14">
            <control shapeId="12317" r:id="rId34" name="Check Box 29">
              <controlPr defaultSize="0" autoFill="0" autoLine="0" autoPict="0">
                <anchor moveWithCells="1">
                  <from>
                    <xdr:col>1</xdr:col>
                    <xdr:colOff>295275</xdr:colOff>
                    <xdr:row>106</xdr:row>
                    <xdr:rowOff>0</xdr:rowOff>
                  </from>
                  <to>
                    <xdr:col>1</xdr:col>
                    <xdr:colOff>600075</xdr:colOff>
                    <xdr:row>107</xdr:row>
                    <xdr:rowOff>28575</xdr:rowOff>
                  </to>
                </anchor>
              </controlPr>
            </control>
          </mc:Choice>
        </mc:AlternateContent>
        <mc:AlternateContent xmlns:mc="http://schemas.openxmlformats.org/markup-compatibility/2006">
          <mc:Choice Requires="x14">
            <control shapeId="12318" r:id="rId35" name="Check Box 30">
              <controlPr defaultSize="0" autoFill="0" autoLine="0" autoPict="0">
                <anchor moveWithCells="1">
                  <from>
                    <xdr:col>1</xdr:col>
                    <xdr:colOff>295275</xdr:colOff>
                    <xdr:row>107</xdr:row>
                    <xdr:rowOff>0</xdr:rowOff>
                  </from>
                  <to>
                    <xdr:col>1</xdr:col>
                    <xdr:colOff>600075</xdr:colOff>
                    <xdr:row>108</xdr:row>
                    <xdr:rowOff>28575</xdr:rowOff>
                  </to>
                </anchor>
              </controlPr>
            </control>
          </mc:Choice>
        </mc:AlternateContent>
        <mc:AlternateContent xmlns:mc="http://schemas.openxmlformats.org/markup-compatibility/2006">
          <mc:Choice Requires="x14">
            <control shapeId="12319" r:id="rId36" name="Check Box 31">
              <controlPr defaultSize="0" autoFill="0" autoLine="0" autoPict="0">
                <anchor moveWithCells="1">
                  <from>
                    <xdr:col>1</xdr:col>
                    <xdr:colOff>295275</xdr:colOff>
                    <xdr:row>114</xdr:row>
                    <xdr:rowOff>0</xdr:rowOff>
                  </from>
                  <to>
                    <xdr:col>1</xdr:col>
                    <xdr:colOff>600075</xdr:colOff>
                    <xdr:row>115</xdr:row>
                    <xdr:rowOff>28575</xdr:rowOff>
                  </to>
                </anchor>
              </controlPr>
            </control>
          </mc:Choice>
        </mc:AlternateContent>
        <mc:AlternateContent xmlns:mc="http://schemas.openxmlformats.org/markup-compatibility/2006">
          <mc:Choice Requires="x14">
            <control shapeId="12320" r:id="rId37" name="Check Box 32">
              <controlPr defaultSize="0" autoFill="0" autoLine="0" autoPict="0">
                <anchor moveWithCells="1">
                  <from>
                    <xdr:col>1</xdr:col>
                    <xdr:colOff>295275</xdr:colOff>
                    <xdr:row>113</xdr:row>
                    <xdr:rowOff>0</xdr:rowOff>
                  </from>
                  <to>
                    <xdr:col>1</xdr:col>
                    <xdr:colOff>600075</xdr:colOff>
                    <xdr:row>114</xdr:row>
                    <xdr:rowOff>28575</xdr:rowOff>
                  </to>
                </anchor>
              </controlPr>
            </control>
          </mc:Choice>
        </mc:AlternateContent>
        <mc:AlternateContent xmlns:mc="http://schemas.openxmlformats.org/markup-compatibility/2006">
          <mc:Choice Requires="x14">
            <control shapeId="12321" r:id="rId38" name="Check Box 33">
              <controlPr defaultSize="0" autoFill="0" autoLine="0" autoPict="0">
                <anchor moveWithCells="1">
                  <from>
                    <xdr:col>1</xdr:col>
                    <xdr:colOff>295275</xdr:colOff>
                    <xdr:row>115</xdr:row>
                    <xdr:rowOff>0</xdr:rowOff>
                  </from>
                  <to>
                    <xdr:col>1</xdr:col>
                    <xdr:colOff>600075</xdr:colOff>
                    <xdr:row>116</xdr:row>
                    <xdr:rowOff>28575</xdr:rowOff>
                  </to>
                </anchor>
              </controlPr>
            </control>
          </mc:Choice>
        </mc:AlternateContent>
        <mc:AlternateContent xmlns:mc="http://schemas.openxmlformats.org/markup-compatibility/2006">
          <mc:Choice Requires="x14">
            <control shapeId="12322" r:id="rId39" name="Check Box 34">
              <controlPr defaultSize="0" autoFill="0" autoLine="0" autoPict="0">
                <anchor moveWithCells="1">
                  <from>
                    <xdr:col>1</xdr:col>
                    <xdr:colOff>295275</xdr:colOff>
                    <xdr:row>122</xdr:row>
                    <xdr:rowOff>0</xdr:rowOff>
                  </from>
                  <to>
                    <xdr:col>1</xdr:col>
                    <xdr:colOff>600075</xdr:colOff>
                    <xdr:row>123</xdr:row>
                    <xdr:rowOff>28575</xdr:rowOff>
                  </to>
                </anchor>
              </controlPr>
            </control>
          </mc:Choice>
        </mc:AlternateContent>
        <mc:AlternateContent xmlns:mc="http://schemas.openxmlformats.org/markup-compatibility/2006">
          <mc:Choice Requires="x14">
            <control shapeId="12323" r:id="rId40" name="Check Box 35">
              <controlPr defaultSize="0" autoFill="0" autoLine="0" autoPict="0">
                <anchor moveWithCells="1">
                  <from>
                    <xdr:col>1</xdr:col>
                    <xdr:colOff>295275</xdr:colOff>
                    <xdr:row>121</xdr:row>
                    <xdr:rowOff>0</xdr:rowOff>
                  </from>
                  <to>
                    <xdr:col>1</xdr:col>
                    <xdr:colOff>600075</xdr:colOff>
                    <xdr:row>122</xdr:row>
                    <xdr:rowOff>28575</xdr:rowOff>
                  </to>
                </anchor>
              </controlPr>
            </control>
          </mc:Choice>
        </mc:AlternateContent>
        <mc:AlternateContent xmlns:mc="http://schemas.openxmlformats.org/markup-compatibility/2006">
          <mc:Choice Requires="x14">
            <control shapeId="12324" r:id="rId41" name="Check Box 36">
              <controlPr defaultSize="0" autoFill="0" autoLine="0" autoPict="0">
                <anchor moveWithCells="1">
                  <from>
                    <xdr:col>1</xdr:col>
                    <xdr:colOff>295275</xdr:colOff>
                    <xdr:row>123</xdr:row>
                    <xdr:rowOff>0</xdr:rowOff>
                  </from>
                  <to>
                    <xdr:col>1</xdr:col>
                    <xdr:colOff>600075</xdr:colOff>
                    <xdr:row>124</xdr:row>
                    <xdr:rowOff>28575</xdr:rowOff>
                  </to>
                </anchor>
              </controlPr>
            </control>
          </mc:Choice>
        </mc:AlternateContent>
        <mc:AlternateContent xmlns:mc="http://schemas.openxmlformats.org/markup-compatibility/2006">
          <mc:Choice Requires="x14">
            <control shapeId="12325" r:id="rId42" name="Check Box 37">
              <controlPr defaultSize="0" autoFill="0" autoLine="0" autoPict="0">
                <anchor moveWithCells="1">
                  <from>
                    <xdr:col>1</xdr:col>
                    <xdr:colOff>295275</xdr:colOff>
                    <xdr:row>132</xdr:row>
                    <xdr:rowOff>0</xdr:rowOff>
                  </from>
                  <to>
                    <xdr:col>1</xdr:col>
                    <xdr:colOff>600075</xdr:colOff>
                    <xdr:row>133</xdr:row>
                    <xdr:rowOff>28575</xdr:rowOff>
                  </to>
                </anchor>
              </controlPr>
            </control>
          </mc:Choice>
        </mc:AlternateContent>
        <mc:AlternateContent xmlns:mc="http://schemas.openxmlformats.org/markup-compatibility/2006">
          <mc:Choice Requires="x14">
            <control shapeId="12326" r:id="rId43" name="Check Box 38">
              <controlPr defaultSize="0" autoFill="0" autoLine="0" autoPict="0">
                <anchor moveWithCells="1">
                  <from>
                    <xdr:col>1</xdr:col>
                    <xdr:colOff>295275</xdr:colOff>
                    <xdr:row>131</xdr:row>
                    <xdr:rowOff>0</xdr:rowOff>
                  </from>
                  <to>
                    <xdr:col>1</xdr:col>
                    <xdr:colOff>600075</xdr:colOff>
                    <xdr:row>132</xdr:row>
                    <xdr:rowOff>28575</xdr:rowOff>
                  </to>
                </anchor>
              </controlPr>
            </control>
          </mc:Choice>
        </mc:AlternateContent>
        <mc:AlternateContent xmlns:mc="http://schemas.openxmlformats.org/markup-compatibility/2006">
          <mc:Choice Requires="x14">
            <control shapeId="12327" r:id="rId44" name="Check Box 39">
              <controlPr defaultSize="0" autoFill="0" autoLine="0" autoPict="0">
                <anchor moveWithCells="1">
                  <from>
                    <xdr:col>1</xdr:col>
                    <xdr:colOff>295275</xdr:colOff>
                    <xdr:row>137</xdr:row>
                    <xdr:rowOff>0</xdr:rowOff>
                  </from>
                  <to>
                    <xdr:col>1</xdr:col>
                    <xdr:colOff>600075</xdr:colOff>
                    <xdr:row>138</xdr:row>
                    <xdr:rowOff>28575</xdr:rowOff>
                  </to>
                </anchor>
              </controlPr>
            </control>
          </mc:Choice>
        </mc:AlternateContent>
        <mc:AlternateContent xmlns:mc="http://schemas.openxmlformats.org/markup-compatibility/2006">
          <mc:Choice Requires="x14">
            <control shapeId="12328" r:id="rId45" name="Check Box 40">
              <controlPr defaultSize="0" autoFill="0" autoLine="0" autoPict="0">
                <anchor moveWithCells="1">
                  <from>
                    <xdr:col>1</xdr:col>
                    <xdr:colOff>295275</xdr:colOff>
                    <xdr:row>143</xdr:row>
                    <xdr:rowOff>0</xdr:rowOff>
                  </from>
                  <to>
                    <xdr:col>1</xdr:col>
                    <xdr:colOff>600075</xdr:colOff>
                    <xdr:row>144</xdr:row>
                    <xdr:rowOff>28575</xdr:rowOff>
                  </to>
                </anchor>
              </controlPr>
            </control>
          </mc:Choice>
        </mc:AlternateContent>
        <mc:AlternateContent xmlns:mc="http://schemas.openxmlformats.org/markup-compatibility/2006">
          <mc:Choice Requires="x14">
            <control shapeId="12329" r:id="rId46" name="Check Box 41">
              <controlPr defaultSize="0" autoFill="0" autoLine="0" autoPict="0">
                <anchor moveWithCells="1">
                  <from>
                    <xdr:col>1</xdr:col>
                    <xdr:colOff>295275</xdr:colOff>
                    <xdr:row>142</xdr:row>
                    <xdr:rowOff>0</xdr:rowOff>
                  </from>
                  <to>
                    <xdr:col>1</xdr:col>
                    <xdr:colOff>600075</xdr:colOff>
                    <xdr:row>143</xdr:row>
                    <xdr:rowOff>28575</xdr:rowOff>
                  </to>
                </anchor>
              </controlPr>
            </control>
          </mc:Choice>
        </mc:AlternateContent>
        <mc:AlternateContent xmlns:mc="http://schemas.openxmlformats.org/markup-compatibility/2006">
          <mc:Choice Requires="x14">
            <control shapeId="12330" r:id="rId47" name="Check Box 42">
              <controlPr defaultSize="0" autoFill="0" autoLine="0" autoPict="0">
                <anchor moveWithCells="1">
                  <from>
                    <xdr:col>1</xdr:col>
                    <xdr:colOff>295275</xdr:colOff>
                    <xdr:row>144</xdr:row>
                    <xdr:rowOff>0</xdr:rowOff>
                  </from>
                  <to>
                    <xdr:col>1</xdr:col>
                    <xdr:colOff>600075</xdr:colOff>
                    <xdr:row>145</xdr:row>
                    <xdr:rowOff>28575</xdr:rowOff>
                  </to>
                </anchor>
              </controlPr>
            </control>
          </mc:Choice>
        </mc:AlternateContent>
        <mc:AlternateContent xmlns:mc="http://schemas.openxmlformats.org/markup-compatibility/2006">
          <mc:Choice Requires="x14">
            <control shapeId="12331" r:id="rId48" name="Check Box 43">
              <controlPr defaultSize="0" autoFill="0" autoLine="0" autoPict="0">
                <anchor moveWithCells="1">
                  <from>
                    <xdr:col>1</xdr:col>
                    <xdr:colOff>295275</xdr:colOff>
                    <xdr:row>150</xdr:row>
                    <xdr:rowOff>0</xdr:rowOff>
                  </from>
                  <to>
                    <xdr:col>1</xdr:col>
                    <xdr:colOff>600075</xdr:colOff>
                    <xdr:row>151</xdr:row>
                    <xdr:rowOff>28575</xdr:rowOff>
                  </to>
                </anchor>
              </controlPr>
            </control>
          </mc:Choice>
        </mc:AlternateContent>
        <mc:AlternateContent xmlns:mc="http://schemas.openxmlformats.org/markup-compatibility/2006">
          <mc:Choice Requires="x14">
            <control shapeId="12332" r:id="rId49" name="Check Box 44">
              <controlPr defaultSize="0" autoFill="0" autoLine="0" autoPict="0">
                <anchor moveWithCells="1">
                  <from>
                    <xdr:col>1</xdr:col>
                    <xdr:colOff>295275</xdr:colOff>
                    <xdr:row>151</xdr:row>
                    <xdr:rowOff>0</xdr:rowOff>
                  </from>
                  <to>
                    <xdr:col>1</xdr:col>
                    <xdr:colOff>600075</xdr:colOff>
                    <xdr:row>152</xdr:row>
                    <xdr:rowOff>28575</xdr:rowOff>
                  </to>
                </anchor>
              </controlPr>
            </control>
          </mc:Choice>
        </mc:AlternateContent>
        <mc:AlternateContent xmlns:mc="http://schemas.openxmlformats.org/markup-compatibility/2006">
          <mc:Choice Requires="x14">
            <control shapeId="12333" r:id="rId50" name="Check Box 45">
              <controlPr defaultSize="0" autoFill="0" autoLine="0" autoPict="0">
                <anchor moveWithCells="1">
                  <from>
                    <xdr:col>5</xdr:col>
                    <xdr:colOff>200025</xdr:colOff>
                    <xdr:row>171</xdr:row>
                    <xdr:rowOff>47625</xdr:rowOff>
                  </from>
                  <to>
                    <xdr:col>5</xdr:col>
                    <xdr:colOff>504825</xdr:colOff>
                    <xdr:row>172</xdr:row>
                    <xdr:rowOff>104775</xdr:rowOff>
                  </to>
                </anchor>
              </controlPr>
            </control>
          </mc:Choice>
        </mc:AlternateContent>
        <mc:AlternateContent xmlns:mc="http://schemas.openxmlformats.org/markup-compatibility/2006">
          <mc:Choice Requires="x14">
            <control shapeId="12334" r:id="rId51" name="Check Box 46">
              <controlPr defaultSize="0" autoFill="0" autoLine="0" autoPict="0">
                <anchor moveWithCells="1">
                  <from>
                    <xdr:col>6</xdr:col>
                    <xdr:colOff>200025</xdr:colOff>
                    <xdr:row>171</xdr:row>
                    <xdr:rowOff>47625</xdr:rowOff>
                  </from>
                  <to>
                    <xdr:col>6</xdr:col>
                    <xdr:colOff>504825</xdr:colOff>
                    <xdr:row>172</xdr:row>
                    <xdr:rowOff>104775</xdr:rowOff>
                  </to>
                </anchor>
              </controlPr>
            </control>
          </mc:Choice>
        </mc:AlternateContent>
        <mc:AlternateContent xmlns:mc="http://schemas.openxmlformats.org/markup-compatibility/2006">
          <mc:Choice Requires="x14">
            <control shapeId="12335" r:id="rId52" name="Check Box 47">
              <controlPr defaultSize="0" autoFill="0" autoLine="0" autoPict="0">
                <anchor moveWithCells="1">
                  <from>
                    <xdr:col>7</xdr:col>
                    <xdr:colOff>200025</xdr:colOff>
                    <xdr:row>171</xdr:row>
                    <xdr:rowOff>47625</xdr:rowOff>
                  </from>
                  <to>
                    <xdr:col>7</xdr:col>
                    <xdr:colOff>504825</xdr:colOff>
                    <xdr:row>172</xdr:row>
                    <xdr:rowOff>104775</xdr:rowOff>
                  </to>
                </anchor>
              </controlPr>
            </control>
          </mc:Choice>
        </mc:AlternateContent>
        <mc:AlternateContent xmlns:mc="http://schemas.openxmlformats.org/markup-compatibility/2006">
          <mc:Choice Requires="x14">
            <control shapeId="12336" r:id="rId53" name="Check Box 48">
              <controlPr defaultSize="0" autoFill="0" autoLine="0" autoPict="0">
                <anchor moveWithCells="1">
                  <from>
                    <xdr:col>8</xdr:col>
                    <xdr:colOff>200025</xdr:colOff>
                    <xdr:row>171</xdr:row>
                    <xdr:rowOff>47625</xdr:rowOff>
                  </from>
                  <to>
                    <xdr:col>8</xdr:col>
                    <xdr:colOff>504825</xdr:colOff>
                    <xdr:row>172</xdr:row>
                    <xdr:rowOff>104775</xdr:rowOff>
                  </to>
                </anchor>
              </controlPr>
            </control>
          </mc:Choice>
        </mc:AlternateContent>
        <mc:AlternateContent xmlns:mc="http://schemas.openxmlformats.org/markup-compatibility/2006">
          <mc:Choice Requires="x14">
            <control shapeId="12337" r:id="rId54" name="Check Box 49">
              <controlPr defaultSize="0" autoFill="0" autoLine="0" autoPict="0">
                <anchor moveWithCells="1">
                  <from>
                    <xdr:col>5</xdr:col>
                    <xdr:colOff>200025</xdr:colOff>
                    <xdr:row>180</xdr:row>
                    <xdr:rowOff>47625</xdr:rowOff>
                  </from>
                  <to>
                    <xdr:col>5</xdr:col>
                    <xdr:colOff>504825</xdr:colOff>
                    <xdr:row>181</xdr:row>
                    <xdr:rowOff>104775</xdr:rowOff>
                  </to>
                </anchor>
              </controlPr>
            </control>
          </mc:Choice>
        </mc:AlternateContent>
        <mc:AlternateContent xmlns:mc="http://schemas.openxmlformats.org/markup-compatibility/2006">
          <mc:Choice Requires="x14">
            <control shapeId="12338" r:id="rId55" name="Check Box 50">
              <controlPr defaultSize="0" autoFill="0" autoLine="0" autoPict="0">
                <anchor moveWithCells="1">
                  <from>
                    <xdr:col>6</xdr:col>
                    <xdr:colOff>200025</xdr:colOff>
                    <xdr:row>180</xdr:row>
                    <xdr:rowOff>47625</xdr:rowOff>
                  </from>
                  <to>
                    <xdr:col>6</xdr:col>
                    <xdr:colOff>504825</xdr:colOff>
                    <xdr:row>181</xdr:row>
                    <xdr:rowOff>104775</xdr:rowOff>
                  </to>
                </anchor>
              </controlPr>
            </control>
          </mc:Choice>
        </mc:AlternateContent>
        <mc:AlternateContent xmlns:mc="http://schemas.openxmlformats.org/markup-compatibility/2006">
          <mc:Choice Requires="x14">
            <control shapeId="12339" r:id="rId56" name="Check Box 51">
              <controlPr defaultSize="0" autoFill="0" autoLine="0" autoPict="0">
                <anchor moveWithCells="1">
                  <from>
                    <xdr:col>7</xdr:col>
                    <xdr:colOff>200025</xdr:colOff>
                    <xdr:row>180</xdr:row>
                    <xdr:rowOff>47625</xdr:rowOff>
                  </from>
                  <to>
                    <xdr:col>7</xdr:col>
                    <xdr:colOff>504825</xdr:colOff>
                    <xdr:row>181</xdr:row>
                    <xdr:rowOff>104775</xdr:rowOff>
                  </to>
                </anchor>
              </controlPr>
            </control>
          </mc:Choice>
        </mc:AlternateContent>
        <mc:AlternateContent xmlns:mc="http://schemas.openxmlformats.org/markup-compatibility/2006">
          <mc:Choice Requires="x14">
            <control shapeId="12340" r:id="rId57" name="Check Box 52">
              <controlPr defaultSize="0" autoFill="0" autoLine="0" autoPict="0">
                <anchor moveWithCells="1">
                  <from>
                    <xdr:col>8</xdr:col>
                    <xdr:colOff>200025</xdr:colOff>
                    <xdr:row>180</xdr:row>
                    <xdr:rowOff>47625</xdr:rowOff>
                  </from>
                  <to>
                    <xdr:col>8</xdr:col>
                    <xdr:colOff>504825</xdr:colOff>
                    <xdr:row>181</xdr:row>
                    <xdr:rowOff>104775</xdr:rowOff>
                  </to>
                </anchor>
              </controlPr>
            </control>
          </mc:Choice>
        </mc:AlternateContent>
        <mc:AlternateContent xmlns:mc="http://schemas.openxmlformats.org/markup-compatibility/2006">
          <mc:Choice Requires="x14">
            <control shapeId="12341" r:id="rId58" name="Check Box 53">
              <controlPr defaultSize="0" autoFill="0" autoLine="0" autoPict="0">
                <anchor moveWithCells="1">
                  <from>
                    <xdr:col>5</xdr:col>
                    <xdr:colOff>200025</xdr:colOff>
                    <xdr:row>189</xdr:row>
                    <xdr:rowOff>47625</xdr:rowOff>
                  </from>
                  <to>
                    <xdr:col>5</xdr:col>
                    <xdr:colOff>504825</xdr:colOff>
                    <xdr:row>190</xdr:row>
                    <xdr:rowOff>104775</xdr:rowOff>
                  </to>
                </anchor>
              </controlPr>
            </control>
          </mc:Choice>
        </mc:AlternateContent>
        <mc:AlternateContent xmlns:mc="http://schemas.openxmlformats.org/markup-compatibility/2006">
          <mc:Choice Requires="x14">
            <control shapeId="12342" r:id="rId59" name="Check Box 54">
              <controlPr defaultSize="0" autoFill="0" autoLine="0" autoPict="0">
                <anchor moveWithCells="1">
                  <from>
                    <xdr:col>6</xdr:col>
                    <xdr:colOff>200025</xdr:colOff>
                    <xdr:row>189</xdr:row>
                    <xdr:rowOff>47625</xdr:rowOff>
                  </from>
                  <to>
                    <xdr:col>6</xdr:col>
                    <xdr:colOff>504825</xdr:colOff>
                    <xdr:row>190</xdr:row>
                    <xdr:rowOff>104775</xdr:rowOff>
                  </to>
                </anchor>
              </controlPr>
            </control>
          </mc:Choice>
        </mc:AlternateContent>
        <mc:AlternateContent xmlns:mc="http://schemas.openxmlformats.org/markup-compatibility/2006">
          <mc:Choice Requires="x14">
            <control shapeId="12343" r:id="rId60" name="Check Box 55">
              <controlPr defaultSize="0" autoFill="0" autoLine="0" autoPict="0">
                <anchor moveWithCells="1">
                  <from>
                    <xdr:col>7</xdr:col>
                    <xdr:colOff>200025</xdr:colOff>
                    <xdr:row>189</xdr:row>
                    <xdr:rowOff>47625</xdr:rowOff>
                  </from>
                  <to>
                    <xdr:col>7</xdr:col>
                    <xdr:colOff>504825</xdr:colOff>
                    <xdr:row>190</xdr:row>
                    <xdr:rowOff>104775</xdr:rowOff>
                  </to>
                </anchor>
              </controlPr>
            </control>
          </mc:Choice>
        </mc:AlternateContent>
        <mc:AlternateContent xmlns:mc="http://schemas.openxmlformats.org/markup-compatibility/2006">
          <mc:Choice Requires="x14">
            <control shapeId="12344" r:id="rId61" name="Check Box 56">
              <controlPr defaultSize="0" autoFill="0" autoLine="0" autoPict="0">
                <anchor moveWithCells="1">
                  <from>
                    <xdr:col>8</xdr:col>
                    <xdr:colOff>200025</xdr:colOff>
                    <xdr:row>189</xdr:row>
                    <xdr:rowOff>47625</xdr:rowOff>
                  </from>
                  <to>
                    <xdr:col>8</xdr:col>
                    <xdr:colOff>504825</xdr:colOff>
                    <xdr:row>190</xdr:row>
                    <xdr:rowOff>104775</xdr:rowOff>
                  </to>
                </anchor>
              </controlPr>
            </control>
          </mc:Choice>
        </mc:AlternateContent>
        <mc:AlternateContent xmlns:mc="http://schemas.openxmlformats.org/markup-compatibility/2006">
          <mc:Choice Requires="x14">
            <control shapeId="12345" r:id="rId62" name="Check Box 57">
              <controlPr defaultSize="0" autoFill="0" autoLine="0" autoPict="0">
                <anchor moveWithCells="1">
                  <from>
                    <xdr:col>5</xdr:col>
                    <xdr:colOff>200025</xdr:colOff>
                    <xdr:row>198</xdr:row>
                    <xdr:rowOff>47625</xdr:rowOff>
                  </from>
                  <to>
                    <xdr:col>5</xdr:col>
                    <xdr:colOff>504825</xdr:colOff>
                    <xdr:row>199</xdr:row>
                    <xdr:rowOff>104775</xdr:rowOff>
                  </to>
                </anchor>
              </controlPr>
            </control>
          </mc:Choice>
        </mc:AlternateContent>
        <mc:AlternateContent xmlns:mc="http://schemas.openxmlformats.org/markup-compatibility/2006">
          <mc:Choice Requires="x14">
            <control shapeId="12346" r:id="rId63" name="Check Box 58">
              <controlPr defaultSize="0" autoFill="0" autoLine="0" autoPict="0">
                <anchor moveWithCells="1">
                  <from>
                    <xdr:col>6</xdr:col>
                    <xdr:colOff>200025</xdr:colOff>
                    <xdr:row>198</xdr:row>
                    <xdr:rowOff>47625</xdr:rowOff>
                  </from>
                  <to>
                    <xdr:col>6</xdr:col>
                    <xdr:colOff>504825</xdr:colOff>
                    <xdr:row>199</xdr:row>
                    <xdr:rowOff>104775</xdr:rowOff>
                  </to>
                </anchor>
              </controlPr>
            </control>
          </mc:Choice>
        </mc:AlternateContent>
        <mc:AlternateContent xmlns:mc="http://schemas.openxmlformats.org/markup-compatibility/2006">
          <mc:Choice Requires="x14">
            <control shapeId="12347" r:id="rId64" name="Check Box 59">
              <controlPr defaultSize="0" autoFill="0" autoLine="0" autoPict="0">
                <anchor moveWithCells="1">
                  <from>
                    <xdr:col>7</xdr:col>
                    <xdr:colOff>200025</xdr:colOff>
                    <xdr:row>198</xdr:row>
                    <xdr:rowOff>47625</xdr:rowOff>
                  </from>
                  <to>
                    <xdr:col>7</xdr:col>
                    <xdr:colOff>504825</xdr:colOff>
                    <xdr:row>199</xdr:row>
                    <xdr:rowOff>104775</xdr:rowOff>
                  </to>
                </anchor>
              </controlPr>
            </control>
          </mc:Choice>
        </mc:AlternateContent>
        <mc:AlternateContent xmlns:mc="http://schemas.openxmlformats.org/markup-compatibility/2006">
          <mc:Choice Requires="x14">
            <control shapeId="12348" r:id="rId65" name="Check Box 60">
              <controlPr defaultSize="0" autoFill="0" autoLine="0" autoPict="0">
                <anchor moveWithCells="1">
                  <from>
                    <xdr:col>8</xdr:col>
                    <xdr:colOff>200025</xdr:colOff>
                    <xdr:row>198</xdr:row>
                    <xdr:rowOff>47625</xdr:rowOff>
                  </from>
                  <to>
                    <xdr:col>8</xdr:col>
                    <xdr:colOff>504825</xdr:colOff>
                    <xdr:row>199</xdr:row>
                    <xdr:rowOff>104775</xdr:rowOff>
                  </to>
                </anchor>
              </controlPr>
            </control>
          </mc:Choice>
        </mc:AlternateContent>
        <mc:AlternateContent xmlns:mc="http://schemas.openxmlformats.org/markup-compatibility/2006">
          <mc:Choice Requires="x14">
            <control shapeId="12349" r:id="rId66" name="Check Box 61">
              <controlPr defaultSize="0" autoFill="0" autoLine="0" autoPict="0">
                <anchor moveWithCells="1">
                  <from>
                    <xdr:col>5</xdr:col>
                    <xdr:colOff>200025</xdr:colOff>
                    <xdr:row>207</xdr:row>
                    <xdr:rowOff>47625</xdr:rowOff>
                  </from>
                  <to>
                    <xdr:col>5</xdr:col>
                    <xdr:colOff>504825</xdr:colOff>
                    <xdr:row>208</xdr:row>
                    <xdr:rowOff>104775</xdr:rowOff>
                  </to>
                </anchor>
              </controlPr>
            </control>
          </mc:Choice>
        </mc:AlternateContent>
        <mc:AlternateContent xmlns:mc="http://schemas.openxmlformats.org/markup-compatibility/2006">
          <mc:Choice Requires="x14">
            <control shapeId="12350" r:id="rId67" name="Check Box 62">
              <controlPr defaultSize="0" autoFill="0" autoLine="0" autoPict="0">
                <anchor moveWithCells="1">
                  <from>
                    <xdr:col>6</xdr:col>
                    <xdr:colOff>200025</xdr:colOff>
                    <xdr:row>207</xdr:row>
                    <xdr:rowOff>47625</xdr:rowOff>
                  </from>
                  <to>
                    <xdr:col>6</xdr:col>
                    <xdr:colOff>504825</xdr:colOff>
                    <xdr:row>208</xdr:row>
                    <xdr:rowOff>104775</xdr:rowOff>
                  </to>
                </anchor>
              </controlPr>
            </control>
          </mc:Choice>
        </mc:AlternateContent>
        <mc:AlternateContent xmlns:mc="http://schemas.openxmlformats.org/markup-compatibility/2006">
          <mc:Choice Requires="x14">
            <control shapeId="12351" r:id="rId68" name="Check Box 63">
              <controlPr defaultSize="0" autoFill="0" autoLine="0" autoPict="0">
                <anchor moveWithCells="1">
                  <from>
                    <xdr:col>7</xdr:col>
                    <xdr:colOff>200025</xdr:colOff>
                    <xdr:row>207</xdr:row>
                    <xdr:rowOff>47625</xdr:rowOff>
                  </from>
                  <to>
                    <xdr:col>7</xdr:col>
                    <xdr:colOff>504825</xdr:colOff>
                    <xdr:row>208</xdr:row>
                    <xdr:rowOff>104775</xdr:rowOff>
                  </to>
                </anchor>
              </controlPr>
            </control>
          </mc:Choice>
        </mc:AlternateContent>
        <mc:AlternateContent xmlns:mc="http://schemas.openxmlformats.org/markup-compatibility/2006">
          <mc:Choice Requires="x14">
            <control shapeId="12352" r:id="rId69" name="Check Box 64">
              <controlPr defaultSize="0" autoFill="0" autoLine="0" autoPict="0">
                <anchor moveWithCells="1">
                  <from>
                    <xdr:col>8</xdr:col>
                    <xdr:colOff>200025</xdr:colOff>
                    <xdr:row>207</xdr:row>
                    <xdr:rowOff>47625</xdr:rowOff>
                  </from>
                  <to>
                    <xdr:col>8</xdr:col>
                    <xdr:colOff>504825</xdr:colOff>
                    <xdr:row>208</xdr:row>
                    <xdr:rowOff>104775</xdr:rowOff>
                  </to>
                </anchor>
              </controlPr>
            </control>
          </mc:Choice>
        </mc:AlternateContent>
        <mc:AlternateContent xmlns:mc="http://schemas.openxmlformats.org/markup-compatibility/2006">
          <mc:Choice Requires="x14">
            <control shapeId="12354" r:id="rId70" name="Check Box 66">
              <controlPr defaultSize="0" autoFill="0" autoLine="0" autoPict="0">
                <anchor moveWithCells="1">
                  <from>
                    <xdr:col>5</xdr:col>
                    <xdr:colOff>200025</xdr:colOff>
                    <xdr:row>216</xdr:row>
                    <xdr:rowOff>47625</xdr:rowOff>
                  </from>
                  <to>
                    <xdr:col>5</xdr:col>
                    <xdr:colOff>504825</xdr:colOff>
                    <xdr:row>217</xdr:row>
                    <xdr:rowOff>104775</xdr:rowOff>
                  </to>
                </anchor>
              </controlPr>
            </control>
          </mc:Choice>
        </mc:AlternateContent>
        <mc:AlternateContent xmlns:mc="http://schemas.openxmlformats.org/markup-compatibility/2006">
          <mc:Choice Requires="x14">
            <control shapeId="12355" r:id="rId71" name="Check Box 67">
              <controlPr defaultSize="0" autoFill="0" autoLine="0" autoPict="0">
                <anchor moveWithCells="1">
                  <from>
                    <xdr:col>6</xdr:col>
                    <xdr:colOff>200025</xdr:colOff>
                    <xdr:row>216</xdr:row>
                    <xdr:rowOff>47625</xdr:rowOff>
                  </from>
                  <to>
                    <xdr:col>6</xdr:col>
                    <xdr:colOff>504825</xdr:colOff>
                    <xdr:row>217</xdr:row>
                    <xdr:rowOff>104775</xdr:rowOff>
                  </to>
                </anchor>
              </controlPr>
            </control>
          </mc:Choice>
        </mc:AlternateContent>
        <mc:AlternateContent xmlns:mc="http://schemas.openxmlformats.org/markup-compatibility/2006">
          <mc:Choice Requires="x14">
            <control shapeId="12356" r:id="rId72" name="Check Box 68">
              <controlPr defaultSize="0" autoFill="0" autoLine="0" autoPict="0">
                <anchor moveWithCells="1">
                  <from>
                    <xdr:col>7</xdr:col>
                    <xdr:colOff>200025</xdr:colOff>
                    <xdr:row>216</xdr:row>
                    <xdr:rowOff>47625</xdr:rowOff>
                  </from>
                  <to>
                    <xdr:col>7</xdr:col>
                    <xdr:colOff>504825</xdr:colOff>
                    <xdr:row>217</xdr:row>
                    <xdr:rowOff>104775</xdr:rowOff>
                  </to>
                </anchor>
              </controlPr>
            </control>
          </mc:Choice>
        </mc:AlternateContent>
        <mc:AlternateContent xmlns:mc="http://schemas.openxmlformats.org/markup-compatibility/2006">
          <mc:Choice Requires="x14">
            <control shapeId="12357" r:id="rId73" name="Check Box 69">
              <controlPr defaultSize="0" autoFill="0" autoLine="0" autoPict="0">
                <anchor moveWithCells="1">
                  <from>
                    <xdr:col>8</xdr:col>
                    <xdr:colOff>200025</xdr:colOff>
                    <xdr:row>216</xdr:row>
                    <xdr:rowOff>47625</xdr:rowOff>
                  </from>
                  <to>
                    <xdr:col>8</xdr:col>
                    <xdr:colOff>504825</xdr:colOff>
                    <xdr:row>217</xdr:row>
                    <xdr:rowOff>104775</xdr:rowOff>
                  </to>
                </anchor>
              </controlPr>
            </control>
          </mc:Choice>
        </mc:AlternateContent>
        <mc:AlternateContent xmlns:mc="http://schemas.openxmlformats.org/markup-compatibility/2006">
          <mc:Choice Requires="x14">
            <control shapeId="12358" r:id="rId74" name="Check Box 70">
              <controlPr defaultSize="0" autoFill="0" autoLine="0" autoPict="0">
                <anchor moveWithCells="1">
                  <from>
                    <xdr:col>5</xdr:col>
                    <xdr:colOff>200025</xdr:colOff>
                    <xdr:row>225</xdr:row>
                    <xdr:rowOff>47625</xdr:rowOff>
                  </from>
                  <to>
                    <xdr:col>5</xdr:col>
                    <xdr:colOff>504825</xdr:colOff>
                    <xdr:row>226</xdr:row>
                    <xdr:rowOff>104775</xdr:rowOff>
                  </to>
                </anchor>
              </controlPr>
            </control>
          </mc:Choice>
        </mc:AlternateContent>
        <mc:AlternateContent xmlns:mc="http://schemas.openxmlformats.org/markup-compatibility/2006">
          <mc:Choice Requires="x14">
            <control shapeId="12359" r:id="rId75" name="Check Box 71">
              <controlPr defaultSize="0" autoFill="0" autoLine="0" autoPict="0">
                <anchor moveWithCells="1">
                  <from>
                    <xdr:col>6</xdr:col>
                    <xdr:colOff>200025</xdr:colOff>
                    <xdr:row>225</xdr:row>
                    <xdr:rowOff>47625</xdr:rowOff>
                  </from>
                  <to>
                    <xdr:col>6</xdr:col>
                    <xdr:colOff>504825</xdr:colOff>
                    <xdr:row>226</xdr:row>
                    <xdr:rowOff>104775</xdr:rowOff>
                  </to>
                </anchor>
              </controlPr>
            </control>
          </mc:Choice>
        </mc:AlternateContent>
        <mc:AlternateContent xmlns:mc="http://schemas.openxmlformats.org/markup-compatibility/2006">
          <mc:Choice Requires="x14">
            <control shapeId="12360" r:id="rId76" name="Check Box 72">
              <controlPr defaultSize="0" autoFill="0" autoLine="0" autoPict="0">
                <anchor moveWithCells="1">
                  <from>
                    <xdr:col>7</xdr:col>
                    <xdr:colOff>200025</xdr:colOff>
                    <xdr:row>225</xdr:row>
                    <xdr:rowOff>47625</xdr:rowOff>
                  </from>
                  <to>
                    <xdr:col>7</xdr:col>
                    <xdr:colOff>504825</xdr:colOff>
                    <xdr:row>226</xdr:row>
                    <xdr:rowOff>104775</xdr:rowOff>
                  </to>
                </anchor>
              </controlPr>
            </control>
          </mc:Choice>
        </mc:AlternateContent>
        <mc:AlternateContent xmlns:mc="http://schemas.openxmlformats.org/markup-compatibility/2006">
          <mc:Choice Requires="x14">
            <control shapeId="12361" r:id="rId77" name="Check Box 73">
              <controlPr defaultSize="0" autoFill="0" autoLine="0" autoPict="0">
                <anchor moveWithCells="1">
                  <from>
                    <xdr:col>8</xdr:col>
                    <xdr:colOff>200025</xdr:colOff>
                    <xdr:row>225</xdr:row>
                    <xdr:rowOff>47625</xdr:rowOff>
                  </from>
                  <to>
                    <xdr:col>8</xdr:col>
                    <xdr:colOff>504825</xdr:colOff>
                    <xdr:row>226</xdr:row>
                    <xdr:rowOff>104775</xdr:rowOff>
                  </to>
                </anchor>
              </controlPr>
            </control>
          </mc:Choice>
        </mc:AlternateContent>
        <mc:AlternateContent xmlns:mc="http://schemas.openxmlformats.org/markup-compatibility/2006">
          <mc:Choice Requires="x14">
            <control shapeId="12362" r:id="rId78" name="Check Box 74">
              <controlPr defaultSize="0" autoFill="0" autoLine="0" autoPict="0">
                <anchor moveWithCells="1">
                  <from>
                    <xdr:col>5</xdr:col>
                    <xdr:colOff>200025</xdr:colOff>
                    <xdr:row>234</xdr:row>
                    <xdr:rowOff>47625</xdr:rowOff>
                  </from>
                  <to>
                    <xdr:col>5</xdr:col>
                    <xdr:colOff>504825</xdr:colOff>
                    <xdr:row>235</xdr:row>
                    <xdr:rowOff>104775</xdr:rowOff>
                  </to>
                </anchor>
              </controlPr>
            </control>
          </mc:Choice>
        </mc:AlternateContent>
        <mc:AlternateContent xmlns:mc="http://schemas.openxmlformats.org/markup-compatibility/2006">
          <mc:Choice Requires="x14">
            <control shapeId="12363" r:id="rId79" name="Check Box 75">
              <controlPr defaultSize="0" autoFill="0" autoLine="0" autoPict="0">
                <anchor moveWithCells="1">
                  <from>
                    <xdr:col>6</xdr:col>
                    <xdr:colOff>200025</xdr:colOff>
                    <xdr:row>234</xdr:row>
                    <xdr:rowOff>47625</xdr:rowOff>
                  </from>
                  <to>
                    <xdr:col>6</xdr:col>
                    <xdr:colOff>504825</xdr:colOff>
                    <xdr:row>235</xdr:row>
                    <xdr:rowOff>104775</xdr:rowOff>
                  </to>
                </anchor>
              </controlPr>
            </control>
          </mc:Choice>
        </mc:AlternateContent>
        <mc:AlternateContent xmlns:mc="http://schemas.openxmlformats.org/markup-compatibility/2006">
          <mc:Choice Requires="x14">
            <control shapeId="12364" r:id="rId80" name="Check Box 76">
              <controlPr defaultSize="0" autoFill="0" autoLine="0" autoPict="0">
                <anchor moveWithCells="1">
                  <from>
                    <xdr:col>7</xdr:col>
                    <xdr:colOff>200025</xdr:colOff>
                    <xdr:row>234</xdr:row>
                    <xdr:rowOff>47625</xdr:rowOff>
                  </from>
                  <to>
                    <xdr:col>7</xdr:col>
                    <xdr:colOff>504825</xdr:colOff>
                    <xdr:row>235</xdr:row>
                    <xdr:rowOff>104775</xdr:rowOff>
                  </to>
                </anchor>
              </controlPr>
            </control>
          </mc:Choice>
        </mc:AlternateContent>
        <mc:AlternateContent xmlns:mc="http://schemas.openxmlformats.org/markup-compatibility/2006">
          <mc:Choice Requires="x14">
            <control shapeId="12365" r:id="rId81" name="Check Box 77">
              <controlPr defaultSize="0" autoFill="0" autoLine="0" autoPict="0">
                <anchor moveWithCells="1">
                  <from>
                    <xdr:col>8</xdr:col>
                    <xdr:colOff>200025</xdr:colOff>
                    <xdr:row>234</xdr:row>
                    <xdr:rowOff>47625</xdr:rowOff>
                  </from>
                  <to>
                    <xdr:col>8</xdr:col>
                    <xdr:colOff>504825</xdr:colOff>
                    <xdr:row>235</xdr:row>
                    <xdr:rowOff>104775</xdr:rowOff>
                  </to>
                </anchor>
              </controlPr>
            </control>
          </mc:Choice>
        </mc:AlternateContent>
        <mc:AlternateContent xmlns:mc="http://schemas.openxmlformats.org/markup-compatibility/2006">
          <mc:Choice Requires="x14">
            <control shapeId="12366" r:id="rId82" name="Check Box 78">
              <controlPr defaultSize="0" autoFill="0" autoLine="0" autoPict="0">
                <anchor moveWithCells="1">
                  <from>
                    <xdr:col>5</xdr:col>
                    <xdr:colOff>200025</xdr:colOff>
                    <xdr:row>243</xdr:row>
                    <xdr:rowOff>47625</xdr:rowOff>
                  </from>
                  <to>
                    <xdr:col>5</xdr:col>
                    <xdr:colOff>504825</xdr:colOff>
                    <xdr:row>244</xdr:row>
                    <xdr:rowOff>104775</xdr:rowOff>
                  </to>
                </anchor>
              </controlPr>
            </control>
          </mc:Choice>
        </mc:AlternateContent>
        <mc:AlternateContent xmlns:mc="http://schemas.openxmlformats.org/markup-compatibility/2006">
          <mc:Choice Requires="x14">
            <control shapeId="12367" r:id="rId83" name="Check Box 79">
              <controlPr defaultSize="0" autoFill="0" autoLine="0" autoPict="0">
                <anchor moveWithCells="1">
                  <from>
                    <xdr:col>6</xdr:col>
                    <xdr:colOff>200025</xdr:colOff>
                    <xdr:row>243</xdr:row>
                    <xdr:rowOff>47625</xdr:rowOff>
                  </from>
                  <to>
                    <xdr:col>6</xdr:col>
                    <xdr:colOff>504825</xdr:colOff>
                    <xdr:row>244</xdr:row>
                    <xdr:rowOff>104775</xdr:rowOff>
                  </to>
                </anchor>
              </controlPr>
            </control>
          </mc:Choice>
        </mc:AlternateContent>
        <mc:AlternateContent xmlns:mc="http://schemas.openxmlformats.org/markup-compatibility/2006">
          <mc:Choice Requires="x14">
            <control shapeId="12368" r:id="rId84" name="Check Box 80">
              <controlPr defaultSize="0" autoFill="0" autoLine="0" autoPict="0">
                <anchor moveWithCells="1">
                  <from>
                    <xdr:col>7</xdr:col>
                    <xdr:colOff>200025</xdr:colOff>
                    <xdr:row>243</xdr:row>
                    <xdr:rowOff>47625</xdr:rowOff>
                  </from>
                  <to>
                    <xdr:col>7</xdr:col>
                    <xdr:colOff>504825</xdr:colOff>
                    <xdr:row>244</xdr:row>
                    <xdr:rowOff>104775</xdr:rowOff>
                  </to>
                </anchor>
              </controlPr>
            </control>
          </mc:Choice>
        </mc:AlternateContent>
        <mc:AlternateContent xmlns:mc="http://schemas.openxmlformats.org/markup-compatibility/2006">
          <mc:Choice Requires="x14">
            <control shapeId="12369" r:id="rId85" name="Check Box 81">
              <controlPr defaultSize="0" autoFill="0" autoLine="0" autoPict="0">
                <anchor moveWithCells="1">
                  <from>
                    <xdr:col>8</xdr:col>
                    <xdr:colOff>200025</xdr:colOff>
                    <xdr:row>243</xdr:row>
                    <xdr:rowOff>47625</xdr:rowOff>
                  </from>
                  <to>
                    <xdr:col>8</xdr:col>
                    <xdr:colOff>504825</xdr:colOff>
                    <xdr:row>244</xdr:row>
                    <xdr:rowOff>104775</xdr:rowOff>
                  </to>
                </anchor>
              </controlPr>
            </control>
          </mc:Choice>
        </mc:AlternateContent>
        <mc:AlternateContent xmlns:mc="http://schemas.openxmlformats.org/markup-compatibility/2006">
          <mc:Choice Requires="x14">
            <control shapeId="12370" r:id="rId86" name="Check Box 82">
              <controlPr defaultSize="0" autoFill="0" autoLine="0" autoPict="0">
                <anchor moveWithCells="1">
                  <from>
                    <xdr:col>5</xdr:col>
                    <xdr:colOff>200025</xdr:colOff>
                    <xdr:row>252</xdr:row>
                    <xdr:rowOff>47625</xdr:rowOff>
                  </from>
                  <to>
                    <xdr:col>5</xdr:col>
                    <xdr:colOff>504825</xdr:colOff>
                    <xdr:row>253</xdr:row>
                    <xdr:rowOff>104775</xdr:rowOff>
                  </to>
                </anchor>
              </controlPr>
            </control>
          </mc:Choice>
        </mc:AlternateContent>
        <mc:AlternateContent xmlns:mc="http://schemas.openxmlformats.org/markup-compatibility/2006">
          <mc:Choice Requires="x14">
            <control shapeId="12371" r:id="rId87" name="Check Box 83">
              <controlPr defaultSize="0" autoFill="0" autoLine="0" autoPict="0">
                <anchor moveWithCells="1">
                  <from>
                    <xdr:col>6</xdr:col>
                    <xdr:colOff>200025</xdr:colOff>
                    <xdr:row>252</xdr:row>
                    <xdr:rowOff>47625</xdr:rowOff>
                  </from>
                  <to>
                    <xdr:col>6</xdr:col>
                    <xdr:colOff>504825</xdr:colOff>
                    <xdr:row>253</xdr:row>
                    <xdr:rowOff>104775</xdr:rowOff>
                  </to>
                </anchor>
              </controlPr>
            </control>
          </mc:Choice>
        </mc:AlternateContent>
        <mc:AlternateContent xmlns:mc="http://schemas.openxmlformats.org/markup-compatibility/2006">
          <mc:Choice Requires="x14">
            <control shapeId="12372" r:id="rId88" name="Check Box 84">
              <controlPr defaultSize="0" autoFill="0" autoLine="0" autoPict="0">
                <anchor moveWithCells="1">
                  <from>
                    <xdr:col>7</xdr:col>
                    <xdr:colOff>200025</xdr:colOff>
                    <xdr:row>252</xdr:row>
                    <xdr:rowOff>47625</xdr:rowOff>
                  </from>
                  <to>
                    <xdr:col>7</xdr:col>
                    <xdr:colOff>504825</xdr:colOff>
                    <xdr:row>253</xdr:row>
                    <xdr:rowOff>104775</xdr:rowOff>
                  </to>
                </anchor>
              </controlPr>
            </control>
          </mc:Choice>
        </mc:AlternateContent>
        <mc:AlternateContent xmlns:mc="http://schemas.openxmlformats.org/markup-compatibility/2006">
          <mc:Choice Requires="x14">
            <control shapeId="12373" r:id="rId89" name="Check Box 85">
              <controlPr defaultSize="0" autoFill="0" autoLine="0" autoPict="0">
                <anchor moveWithCells="1">
                  <from>
                    <xdr:col>8</xdr:col>
                    <xdr:colOff>200025</xdr:colOff>
                    <xdr:row>252</xdr:row>
                    <xdr:rowOff>47625</xdr:rowOff>
                  </from>
                  <to>
                    <xdr:col>8</xdr:col>
                    <xdr:colOff>504825</xdr:colOff>
                    <xdr:row>253</xdr:row>
                    <xdr:rowOff>104775</xdr:rowOff>
                  </to>
                </anchor>
              </controlPr>
            </control>
          </mc:Choice>
        </mc:AlternateContent>
        <mc:AlternateContent xmlns:mc="http://schemas.openxmlformats.org/markup-compatibility/2006">
          <mc:Choice Requires="x14">
            <control shapeId="12374" r:id="rId90" name="Check Box 86">
              <controlPr defaultSize="0" autoFill="0" autoLine="0" autoPict="0">
                <anchor moveWithCells="1">
                  <from>
                    <xdr:col>5</xdr:col>
                    <xdr:colOff>200025</xdr:colOff>
                    <xdr:row>261</xdr:row>
                    <xdr:rowOff>47625</xdr:rowOff>
                  </from>
                  <to>
                    <xdr:col>5</xdr:col>
                    <xdr:colOff>504825</xdr:colOff>
                    <xdr:row>262</xdr:row>
                    <xdr:rowOff>104775</xdr:rowOff>
                  </to>
                </anchor>
              </controlPr>
            </control>
          </mc:Choice>
        </mc:AlternateContent>
        <mc:AlternateContent xmlns:mc="http://schemas.openxmlformats.org/markup-compatibility/2006">
          <mc:Choice Requires="x14">
            <control shapeId="12375" r:id="rId91" name="Check Box 87">
              <controlPr defaultSize="0" autoFill="0" autoLine="0" autoPict="0">
                <anchor moveWithCells="1">
                  <from>
                    <xdr:col>6</xdr:col>
                    <xdr:colOff>200025</xdr:colOff>
                    <xdr:row>261</xdr:row>
                    <xdr:rowOff>47625</xdr:rowOff>
                  </from>
                  <to>
                    <xdr:col>6</xdr:col>
                    <xdr:colOff>504825</xdr:colOff>
                    <xdr:row>262</xdr:row>
                    <xdr:rowOff>104775</xdr:rowOff>
                  </to>
                </anchor>
              </controlPr>
            </control>
          </mc:Choice>
        </mc:AlternateContent>
        <mc:AlternateContent xmlns:mc="http://schemas.openxmlformats.org/markup-compatibility/2006">
          <mc:Choice Requires="x14">
            <control shapeId="12376" r:id="rId92" name="Check Box 88">
              <controlPr defaultSize="0" autoFill="0" autoLine="0" autoPict="0">
                <anchor moveWithCells="1">
                  <from>
                    <xdr:col>7</xdr:col>
                    <xdr:colOff>200025</xdr:colOff>
                    <xdr:row>261</xdr:row>
                    <xdr:rowOff>47625</xdr:rowOff>
                  </from>
                  <to>
                    <xdr:col>7</xdr:col>
                    <xdr:colOff>504825</xdr:colOff>
                    <xdr:row>262</xdr:row>
                    <xdr:rowOff>104775</xdr:rowOff>
                  </to>
                </anchor>
              </controlPr>
            </control>
          </mc:Choice>
        </mc:AlternateContent>
        <mc:AlternateContent xmlns:mc="http://schemas.openxmlformats.org/markup-compatibility/2006">
          <mc:Choice Requires="x14">
            <control shapeId="12377" r:id="rId93" name="Check Box 89">
              <controlPr defaultSize="0" autoFill="0" autoLine="0" autoPict="0">
                <anchor moveWithCells="1">
                  <from>
                    <xdr:col>8</xdr:col>
                    <xdr:colOff>200025</xdr:colOff>
                    <xdr:row>261</xdr:row>
                    <xdr:rowOff>47625</xdr:rowOff>
                  </from>
                  <to>
                    <xdr:col>8</xdr:col>
                    <xdr:colOff>504825</xdr:colOff>
                    <xdr:row>262</xdr:row>
                    <xdr:rowOff>104775</xdr:rowOff>
                  </to>
                </anchor>
              </controlPr>
            </control>
          </mc:Choice>
        </mc:AlternateContent>
        <mc:AlternateContent xmlns:mc="http://schemas.openxmlformats.org/markup-compatibility/2006">
          <mc:Choice Requires="x14">
            <control shapeId="12378" r:id="rId94" name="Check Box 90">
              <controlPr defaultSize="0" autoFill="0" autoLine="0" autoPict="0">
                <anchor moveWithCells="1">
                  <from>
                    <xdr:col>5</xdr:col>
                    <xdr:colOff>200025</xdr:colOff>
                    <xdr:row>270</xdr:row>
                    <xdr:rowOff>47625</xdr:rowOff>
                  </from>
                  <to>
                    <xdr:col>5</xdr:col>
                    <xdr:colOff>504825</xdr:colOff>
                    <xdr:row>271</xdr:row>
                    <xdr:rowOff>104775</xdr:rowOff>
                  </to>
                </anchor>
              </controlPr>
            </control>
          </mc:Choice>
        </mc:AlternateContent>
        <mc:AlternateContent xmlns:mc="http://schemas.openxmlformats.org/markup-compatibility/2006">
          <mc:Choice Requires="x14">
            <control shapeId="12379" r:id="rId95" name="Check Box 91">
              <controlPr defaultSize="0" autoFill="0" autoLine="0" autoPict="0">
                <anchor moveWithCells="1">
                  <from>
                    <xdr:col>6</xdr:col>
                    <xdr:colOff>200025</xdr:colOff>
                    <xdr:row>270</xdr:row>
                    <xdr:rowOff>47625</xdr:rowOff>
                  </from>
                  <to>
                    <xdr:col>6</xdr:col>
                    <xdr:colOff>504825</xdr:colOff>
                    <xdr:row>271</xdr:row>
                    <xdr:rowOff>104775</xdr:rowOff>
                  </to>
                </anchor>
              </controlPr>
            </control>
          </mc:Choice>
        </mc:AlternateContent>
        <mc:AlternateContent xmlns:mc="http://schemas.openxmlformats.org/markup-compatibility/2006">
          <mc:Choice Requires="x14">
            <control shapeId="12380" r:id="rId96" name="Check Box 92">
              <controlPr defaultSize="0" autoFill="0" autoLine="0" autoPict="0">
                <anchor moveWithCells="1">
                  <from>
                    <xdr:col>7</xdr:col>
                    <xdr:colOff>200025</xdr:colOff>
                    <xdr:row>270</xdr:row>
                    <xdr:rowOff>47625</xdr:rowOff>
                  </from>
                  <to>
                    <xdr:col>7</xdr:col>
                    <xdr:colOff>504825</xdr:colOff>
                    <xdr:row>271</xdr:row>
                    <xdr:rowOff>104775</xdr:rowOff>
                  </to>
                </anchor>
              </controlPr>
            </control>
          </mc:Choice>
        </mc:AlternateContent>
        <mc:AlternateContent xmlns:mc="http://schemas.openxmlformats.org/markup-compatibility/2006">
          <mc:Choice Requires="x14">
            <control shapeId="12381" r:id="rId97" name="Check Box 93">
              <controlPr defaultSize="0" autoFill="0" autoLine="0" autoPict="0">
                <anchor moveWithCells="1">
                  <from>
                    <xdr:col>8</xdr:col>
                    <xdr:colOff>200025</xdr:colOff>
                    <xdr:row>270</xdr:row>
                    <xdr:rowOff>47625</xdr:rowOff>
                  </from>
                  <to>
                    <xdr:col>8</xdr:col>
                    <xdr:colOff>504825</xdr:colOff>
                    <xdr:row>271</xdr:row>
                    <xdr:rowOff>104775</xdr:rowOff>
                  </to>
                </anchor>
              </controlPr>
            </control>
          </mc:Choice>
        </mc:AlternateContent>
        <mc:AlternateContent xmlns:mc="http://schemas.openxmlformats.org/markup-compatibility/2006">
          <mc:Choice Requires="x14">
            <control shapeId="12382" r:id="rId98" name="Check Box 94">
              <controlPr defaultSize="0" autoFill="0" autoLine="0" autoPict="0">
                <anchor moveWithCells="1">
                  <from>
                    <xdr:col>5</xdr:col>
                    <xdr:colOff>200025</xdr:colOff>
                    <xdr:row>279</xdr:row>
                    <xdr:rowOff>47625</xdr:rowOff>
                  </from>
                  <to>
                    <xdr:col>5</xdr:col>
                    <xdr:colOff>504825</xdr:colOff>
                    <xdr:row>280</xdr:row>
                    <xdr:rowOff>104775</xdr:rowOff>
                  </to>
                </anchor>
              </controlPr>
            </control>
          </mc:Choice>
        </mc:AlternateContent>
        <mc:AlternateContent xmlns:mc="http://schemas.openxmlformats.org/markup-compatibility/2006">
          <mc:Choice Requires="x14">
            <control shapeId="12383" r:id="rId99" name="Check Box 95">
              <controlPr defaultSize="0" autoFill="0" autoLine="0" autoPict="0">
                <anchor moveWithCells="1">
                  <from>
                    <xdr:col>6</xdr:col>
                    <xdr:colOff>200025</xdr:colOff>
                    <xdr:row>279</xdr:row>
                    <xdr:rowOff>47625</xdr:rowOff>
                  </from>
                  <to>
                    <xdr:col>6</xdr:col>
                    <xdr:colOff>504825</xdr:colOff>
                    <xdr:row>280</xdr:row>
                    <xdr:rowOff>104775</xdr:rowOff>
                  </to>
                </anchor>
              </controlPr>
            </control>
          </mc:Choice>
        </mc:AlternateContent>
        <mc:AlternateContent xmlns:mc="http://schemas.openxmlformats.org/markup-compatibility/2006">
          <mc:Choice Requires="x14">
            <control shapeId="12384" r:id="rId100" name="Check Box 96">
              <controlPr defaultSize="0" autoFill="0" autoLine="0" autoPict="0">
                <anchor moveWithCells="1">
                  <from>
                    <xdr:col>7</xdr:col>
                    <xdr:colOff>200025</xdr:colOff>
                    <xdr:row>279</xdr:row>
                    <xdr:rowOff>47625</xdr:rowOff>
                  </from>
                  <to>
                    <xdr:col>7</xdr:col>
                    <xdr:colOff>504825</xdr:colOff>
                    <xdr:row>280</xdr:row>
                    <xdr:rowOff>104775</xdr:rowOff>
                  </to>
                </anchor>
              </controlPr>
            </control>
          </mc:Choice>
        </mc:AlternateContent>
        <mc:AlternateContent xmlns:mc="http://schemas.openxmlformats.org/markup-compatibility/2006">
          <mc:Choice Requires="x14">
            <control shapeId="12385" r:id="rId101" name="Check Box 97">
              <controlPr defaultSize="0" autoFill="0" autoLine="0" autoPict="0">
                <anchor moveWithCells="1">
                  <from>
                    <xdr:col>8</xdr:col>
                    <xdr:colOff>200025</xdr:colOff>
                    <xdr:row>279</xdr:row>
                    <xdr:rowOff>47625</xdr:rowOff>
                  </from>
                  <to>
                    <xdr:col>8</xdr:col>
                    <xdr:colOff>504825</xdr:colOff>
                    <xdr:row>280</xdr:row>
                    <xdr:rowOff>104775</xdr:rowOff>
                  </to>
                </anchor>
              </controlPr>
            </control>
          </mc:Choice>
        </mc:AlternateContent>
        <mc:AlternateContent xmlns:mc="http://schemas.openxmlformats.org/markup-compatibility/2006">
          <mc:Choice Requires="x14">
            <control shapeId="12386" r:id="rId102" name="Check Box 98">
              <controlPr defaultSize="0" autoFill="0" autoLine="0" autoPict="0">
                <anchor moveWithCells="1">
                  <from>
                    <xdr:col>5</xdr:col>
                    <xdr:colOff>200025</xdr:colOff>
                    <xdr:row>288</xdr:row>
                    <xdr:rowOff>47625</xdr:rowOff>
                  </from>
                  <to>
                    <xdr:col>5</xdr:col>
                    <xdr:colOff>504825</xdr:colOff>
                    <xdr:row>289</xdr:row>
                    <xdr:rowOff>104775</xdr:rowOff>
                  </to>
                </anchor>
              </controlPr>
            </control>
          </mc:Choice>
        </mc:AlternateContent>
        <mc:AlternateContent xmlns:mc="http://schemas.openxmlformats.org/markup-compatibility/2006">
          <mc:Choice Requires="x14">
            <control shapeId="12387" r:id="rId103" name="Check Box 99">
              <controlPr defaultSize="0" autoFill="0" autoLine="0" autoPict="0">
                <anchor moveWithCells="1">
                  <from>
                    <xdr:col>6</xdr:col>
                    <xdr:colOff>200025</xdr:colOff>
                    <xdr:row>288</xdr:row>
                    <xdr:rowOff>47625</xdr:rowOff>
                  </from>
                  <to>
                    <xdr:col>6</xdr:col>
                    <xdr:colOff>504825</xdr:colOff>
                    <xdr:row>289</xdr:row>
                    <xdr:rowOff>104775</xdr:rowOff>
                  </to>
                </anchor>
              </controlPr>
            </control>
          </mc:Choice>
        </mc:AlternateContent>
        <mc:AlternateContent xmlns:mc="http://schemas.openxmlformats.org/markup-compatibility/2006">
          <mc:Choice Requires="x14">
            <control shapeId="12388" r:id="rId104" name="Check Box 100">
              <controlPr defaultSize="0" autoFill="0" autoLine="0" autoPict="0">
                <anchor moveWithCells="1">
                  <from>
                    <xdr:col>7</xdr:col>
                    <xdr:colOff>200025</xdr:colOff>
                    <xdr:row>288</xdr:row>
                    <xdr:rowOff>47625</xdr:rowOff>
                  </from>
                  <to>
                    <xdr:col>7</xdr:col>
                    <xdr:colOff>504825</xdr:colOff>
                    <xdr:row>289</xdr:row>
                    <xdr:rowOff>104775</xdr:rowOff>
                  </to>
                </anchor>
              </controlPr>
            </control>
          </mc:Choice>
        </mc:AlternateContent>
        <mc:AlternateContent xmlns:mc="http://schemas.openxmlformats.org/markup-compatibility/2006">
          <mc:Choice Requires="x14">
            <control shapeId="12389" r:id="rId105" name="Check Box 101">
              <controlPr defaultSize="0" autoFill="0" autoLine="0" autoPict="0">
                <anchor moveWithCells="1">
                  <from>
                    <xdr:col>8</xdr:col>
                    <xdr:colOff>200025</xdr:colOff>
                    <xdr:row>288</xdr:row>
                    <xdr:rowOff>47625</xdr:rowOff>
                  </from>
                  <to>
                    <xdr:col>8</xdr:col>
                    <xdr:colOff>504825</xdr:colOff>
                    <xdr:row>289</xdr:row>
                    <xdr:rowOff>104775</xdr:rowOff>
                  </to>
                </anchor>
              </controlPr>
            </control>
          </mc:Choice>
        </mc:AlternateContent>
        <mc:AlternateContent xmlns:mc="http://schemas.openxmlformats.org/markup-compatibility/2006">
          <mc:Choice Requires="x14">
            <control shapeId="12390" r:id="rId106" name="Check Box 102">
              <controlPr defaultSize="0" autoFill="0" autoLine="0" autoPict="0">
                <anchor moveWithCells="1">
                  <from>
                    <xdr:col>5</xdr:col>
                    <xdr:colOff>200025</xdr:colOff>
                    <xdr:row>297</xdr:row>
                    <xdr:rowOff>47625</xdr:rowOff>
                  </from>
                  <to>
                    <xdr:col>5</xdr:col>
                    <xdr:colOff>504825</xdr:colOff>
                    <xdr:row>298</xdr:row>
                    <xdr:rowOff>104775</xdr:rowOff>
                  </to>
                </anchor>
              </controlPr>
            </control>
          </mc:Choice>
        </mc:AlternateContent>
        <mc:AlternateContent xmlns:mc="http://schemas.openxmlformats.org/markup-compatibility/2006">
          <mc:Choice Requires="x14">
            <control shapeId="12391" r:id="rId107" name="Check Box 103">
              <controlPr defaultSize="0" autoFill="0" autoLine="0" autoPict="0">
                <anchor moveWithCells="1">
                  <from>
                    <xdr:col>6</xdr:col>
                    <xdr:colOff>200025</xdr:colOff>
                    <xdr:row>297</xdr:row>
                    <xdr:rowOff>47625</xdr:rowOff>
                  </from>
                  <to>
                    <xdr:col>6</xdr:col>
                    <xdr:colOff>504825</xdr:colOff>
                    <xdr:row>298</xdr:row>
                    <xdr:rowOff>104775</xdr:rowOff>
                  </to>
                </anchor>
              </controlPr>
            </control>
          </mc:Choice>
        </mc:AlternateContent>
        <mc:AlternateContent xmlns:mc="http://schemas.openxmlformats.org/markup-compatibility/2006">
          <mc:Choice Requires="x14">
            <control shapeId="12392" r:id="rId108" name="Check Box 104">
              <controlPr defaultSize="0" autoFill="0" autoLine="0" autoPict="0">
                <anchor moveWithCells="1">
                  <from>
                    <xdr:col>7</xdr:col>
                    <xdr:colOff>200025</xdr:colOff>
                    <xdr:row>297</xdr:row>
                    <xdr:rowOff>47625</xdr:rowOff>
                  </from>
                  <to>
                    <xdr:col>7</xdr:col>
                    <xdr:colOff>504825</xdr:colOff>
                    <xdr:row>298</xdr:row>
                    <xdr:rowOff>104775</xdr:rowOff>
                  </to>
                </anchor>
              </controlPr>
            </control>
          </mc:Choice>
        </mc:AlternateContent>
        <mc:AlternateContent xmlns:mc="http://schemas.openxmlformats.org/markup-compatibility/2006">
          <mc:Choice Requires="x14">
            <control shapeId="12393" r:id="rId109" name="Check Box 105">
              <controlPr defaultSize="0" autoFill="0" autoLine="0" autoPict="0">
                <anchor moveWithCells="1">
                  <from>
                    <xdr:col>8</xdr:col>
                    <xdr:colOff>200025</xdr:colOff>
                    <xdr:row>297</xdr:row>
                    <xdr:rowOff>47625</xdr:rowOff>
                  </from>
                  <to>
                    <xdr:col>8</xdr:col>
                    <xdr:colOff>504825</xdr:colOff>
                    <xdr:row>298</xdr:row>
                    <xdr:rowOff>104775</xdr:rowOff>
                  </to>
                </anchor>
              </controlPr>
            </control>
          </mc:Choice>
        </mc:AlternateContent>
        <mc:AlternateContent xmlns:mc="http://schemas.openxmlformats.org/markup-compatibility/2006">
          <mc:Choice Requires="x14">
            <control shapeId="12394" r:id="rId110" name="Check Box 106">
              <controlPr defaultSize="0" autoFill="0" autoLine="0" autoPict="0">
                <anchor moveWithCells="1">
                  <from>
                    <xdr:col>5</xdr:col>
                    <xdr:colOff>200025</xdr:colOff>
                    <xdr:row>306</xdr:row>
                    <xdr:rowOff>47625</xdr:rowOff>
                  </from>
                  <to>
                    <xdr:col>5</xdr:col>
                    <xdr:colOff>504825</xdr:colOff>
                    <xdr:row>307</xdr:row>
                    <xdr:rowOff>104775</xdr:rowOff>
                  </to>
                </anchor>
              </controlPr>
            </control>
          </mc:Choice>
        </mc:AlternateContent>
        <mc:AlternateContent xmlns:mc="http://schemas.openxmlformats.org/markup-compatibility/2006">
          <mc:Choice Requires="x14">
            <control shapeId="12395" r:id="rId111" name="Check Box 107">
              <controlPr defaultSize="0" autoFill="0" autoLine="0" autoPict="0">
                <anchor moveWithCells="1">
                  <from>
                    <xdr:col>6</xdr:col>
                    <xdr:colOff>200025</xdr:colOff>
                    <xdr:row>306</xdr:row>
                    <xdr:rowOff>47625</xdr:rowOff>
                  </from>
                  <to>
                    <xdr:col>6</xdr:col>
                    <xdr:colOff>504825</xdr:colOff>
                    <xdr:row>307</xdr:row>
                    <xdr:rowOff>104775</xdr:rowOff>
                  </to>
                </anchor>
              </controlPr>
            </control>
          </mc:Choice>
        </mc:AlternateContent>
        <mc:AlternateContent xmlns:mc="http://schemas.openxmlformats.org/markup-compatibility/2006">
          <mc:Choice Requires="x14">
            <control shapeId="12396" r:id="rId112" name="Check Box 108">
              <controlPr defaultSize="0" autoFill="0" autoLine="0" autoPict="0">
                <anchor moveWithCells="1">
                  <from>
                    <xdr:col>7</xdr:col>
                    <xdr:colOff>200025</xdr:colOff>
                    <xdr:row>306</xdr:row>
                    <xdr:rowOff>47625</xdr:rowOff>
                  </from>
                  <to>
                    <xdr:col>7</xdr:col>
                    <xdr:colOff>504825</xdr:colOff>
                    <xdr:row>307</xdr:row>
                    <xdr:rowOff>104775</xdr:rowOff>
                  </to>
                </anchor>
              </controlPr>
            </control>
          </mc:Choice>
        </mc:AlternateContent>
        <mc:AlternateContent xmlns:mc="http://schemas.openxmlformats.org/markup-compatibility/2006">
          <mc:Choice Requires="x14">
            <control shapeId="12397" r:id="rId113" name="Check Box 109">
              <controlPr defaultSize="0" autoFill="0" autoLine="0" autoPict="0">
                <anchor moveWithCells="1">
                  <from>
                    <xdr:col>8</xdr:col>
                    <xdr:colOff>200025</xdr:colOff>
                    <xdr:row>306</xdr:row>
                    <xdr:rowOff>47625</xdr:rowOff>
                  </from>
                  <to>
                    <xdr:col>8</xdr:col>
                    <xdr:colOff>504825</xdr:colOff>
                    <xdr:row>307</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1C4A-53CC-4BA7-81AF-9161089DE185}">
  <sheetPr>
    <tabColor rgb="FF00B050"/>
    <pageSetUpPr fitToPage="1"/>
  </sheetPr>
  <dimension ref="A1:I312"/>
  <sheetViews>
    <sheetView workbookViewId="0">
      <selection activeCell="A9" sqref="A9:I9"/>
    </sheetView>
  </sheetViews>
  <sheetFormatPr defaultColWidth="0" defaultRowHeight="12.75" x14ac:dyDescent="0.2"/>
  <cols>
    <col min="1" max="8" width="9.140625" customWidth="1"/>
    <col min="9" max="9" width="17" customWidth="1"/>
    <col min="10" max="16384" width="9.140625" hidden="1"/>
  </cols>
  <sheetData>
    <row r="1" spans="1:9" ht="23.25" x14ac:dyDescent="0.35">
      <c r="A1" s="845" t="s">
        <v>109</v>
      </c>
      <c r="B1" s="845"/>
      <c r="C1" s="845"/>
      <c r="D1" s="845"/>
      <c r="E1" s="845"/>
      <c r="F1" s="845"/>
      <c r="G1" s="845"/>
      <c r="H1" s="845"/>
      <c r="I1" s="845"/>
    </row>
    <row r="2" spans="1:9" ht="15" customHeight="1" x14ac:dyDescent="0.35">
      <c r="A2" s="537" t="s">
        <v>1113</v>
      </c>
      <c r="B2" s="612"/>
      <c r="C2" s="612"/>
      <c r="D2" s="612"/>
      <c r="E2" s="612"/>
      <c r="F2" s="612"/>
      <c r="G2" s="612"/>
      <c r="H2" s="612"/>
      <c r="I2" s="612"/>
    </row>
    <row r="3" spans="1:9" ht="314.25" customHeight="1" x14ac:dyDescent="0.2">
      <c r="A3" s="739" t="s">
        <v>1112</v>
      </c>
      <c r="B3" s="846"/>
      <c r="C3" s="846"/>
      <c r="D3" s="846"/>
      <c r="E3" s="846"/>
      <c r="F3" s="846"/>
      <c r="G3" s="846"/>
      <c r="H3" s="846"/>
      <c r="I3" s="846"/>
    </row>
    <row r="4" spans="1:9" ht="111" customHeight="1" x14ac:dyDescent="0.2">
      <c r="A4" s="739" t="s">
        <v>1105</v>
      </c>
      <c r="B4" s="846"/>
      <c r="C4" s="846"/>
      <c r="D4" s="846"/>
      <c r="E4" s="846"/>
      <c r="F4" s="846"/>
      <c r="G4" s="846"/>
      <c r="H4" s="846"/>
      <c r="I4" s="846"/>
    </row>
    <row r="5" spans="1:9" ht="133.5" customHeight="1" x14ac:dyDescent="0.2">
      <c r="A5" s="739" t="s">
        <v>1106</v>
      </c>
      <c r="B5" s="846"/>
      <c r="C5" s="846"/>
      <c r="D5" s="846"/>
      <c r="E5" s="846"/>
      <c r="F5" s="846"/>
      <c r="G5" s="846"/>
      <c r="H5" s="846"/>
      <c r="I5" s="846"/>
    </row>
    <row r="6" spans="1:9" ht="30.75" customHeight="1" x14ac:dyDescent="0.2">
      <c r="A6" s="739" t="s">
        <v>1107</v>
      </c>
      <c r="B6" s="846"/>
      <c r="C6" s="846"/>
      <c r="D6" s="846"/>
      <c r="E6" s="846"/>
      <c r="F6" s="846"/>
      <c r="G6" s="846"/>
      <c r="H6" s="846"/>
      <c r="I6" s="846"/>
    </row>
    <row r="7" spans="1:9" ht="43.5" customHeight="1" x14ac:dyDescent="0.2">
      <c r="A7" s="739" t="s">
        <v>1108</v>
      </c>
      <c r="B7" s="846"/>
      <c r="C7" s="846"/>
      <c r="D7" s="846"/>
      <c r="E7" s="846"/>
      <c r="F7" s="846"/>
      <c r="G7" s="846"/>
      <c r="H7" s="846"/>
      <c r="I7" s="846"/>
    </row>
    <row r="8" spans="1:9" ht="132.75" customHeight="1" x14ac:dyDescent="0.2">
      <c r="A8" s="739" t="s">
        <v>1109</v>
      </c>
      <c r="B8" s="846"/>
      <c r="C8" s="846"/>
      <c r="D8" s="846"/>
      <c r="E8" s="846"/>
      <c r="F8" s="846"/>
      <c r="G8" s="846"/>
      <c r="H8" s="846"/>
      <c r="I8" s="846"/>
    </row>
    <row r="9" spans="1:9" ht="136.5" customHeight="1" x14ac:dyDescent="0.2">
      <c r="A9" s="739" t="s">
        <v>1110</v>
      </c>
      <c r="B9" s="846"/>
      <c r="C9" s="846"/>
      <c r="D9" s="846"/>
      <c r="E9" s="846"/>
      <c r="F9" s="846"/>
      <c r="G9" s="846"/>
      <c r="H9" s="846"/>
      <c r="I9" s="846"/>
    </row>
    <row r="10" spans="1:9" ht="83.25" customHeight="1" x14ac:dyDescent="0.2">
      <c r="A10" s="739" t="s">
        <v>1111</v>
      </c>
      <c r="B10" s="846"/>
      <c r="C10" s="846"/>
      <c r="D10" s="846"/>
      <c r="E10" s="846"/>
      <c r="F10" s="846"/>
      <c r="G10" s="846"/>
      <c r="H10" s="846"/>
      <c r="I10" s="846"/>
    </row>
    <row r="12" spans="1:9" ht="3" customHeight="1" x14ac:dyDescent="0.2"/>
    <row r="13" spans="1:9" hidden="1" x14ac:dyDescent="0.2"/>
    <row r="14" spans="1:9" hidden="1" x14ac:dyDescent="0.2"/>
    <row r="15" spans="1:9" hidden="1" x14ac:dyDescent="0.2"/>
    <row r="16" spans="1:9" hidden="1" x14ac:dyDescent="0.2"/>
    <row r="17" spans="1:9" hidden="1" x14ac:dyDescent="0.2"/>
    <row r="18" spans="1:9" hidden="1" x14ac:dyDescent="0.2"/>
    <row r="19" spans="1:9" hidden="1" x14ac:dyDescent="0.2"/>
    <row r="20" spans="1:9" ht="54.75" customHeight="1" x14ac:dyDescent="0.2">
      <c r="A20" s="739" t="s">
        <v>1216</v>
      </c>
      <c r="B20" s="844"/>
      <c r="C20" s="844"/>
      <c r="D20" s="844"/>
      <c r="E20" s="844"/>
      <c r="F20" s="844"/>
      <c r="G20" s="844"/>
      <c r="H20" s="844"/>
      <c r="I20" s="844"/>
    </row>
    <row r="22" spans="1:9" ht="15" x14ac:dyDescent="0.25">
      <c r="B22" s="153"/>
      <c r="C22" t="s">
        <v>110</v>
      </c>
    </row>
    <row r="23" spans="1:9" ht="15" x14ac:dyDescent="0.25">
      <c r="B23" s="153"/>
      <c r="C23" t="s">
        <v>111</v>
      </c>
    </row>
    <row r="25" spans="1:9" x14ac:dyDescent="0.2">
      <c r="A25" s="290" t="s">
        <v>112</v>
      </c>
    </row>
    <row r="27" spans="1:9" x14ac:dyDescent="0.2">
      <c r="A27" s="291" t="s">
        <v>56</v>
      </c>
      <c r="B27" t="s">
        <v>113</v>
      </c>
    </row>
    <row r="28" spans="1:9" x14ac:dyDescent="0.2">
      <c r="B28" s="291" t="s">
        <v>114</v>
      </c>
      <c r="C28" s="339"/>
    </row>
    <row r="29" spans="1:9" x14ac:dyDescent="0.2">
      <c r="B29" s="291" t="s">
        <v>115</v>
      </c>
      <c r="C29" s="340"/>
    </row>
    <row r="31" spans="1:9" ht="15" x14ac:dyDescent="0.25">
      <c r="B31" s="153"/>
      <c r="C31" t="s">
        <v>116</v>
      </c>
    </row>
    <row r="32" spans="1:9" ht="15" x14ac:dyDescent="0.25">
      <c r="B32" s="153"/>
      <c r="C32" t="s">
        <v>117</v>
      </c>
    </row>
    <row r="34" spans="1:9" ht="35.25" customHeight="1" x14ac:dyDescent="0.2">
      <c r="A34" s="292" t="s">
        <v>118</v>
      </c>
      <c r="B34" s="844" t="s">
        <v>119</v>
      </c>
      <c r="C34" s="844"/>
      <c r="D34" s="844"/>
      <c r="E34" s="844"/>
      <c r="F34" s="844"/>
      <c r="G34" s="844"/>
      <c r="H34" s="844"/>
      <c r="I34" s="844"/>
    </row>
    <row r="35" spans="1:9" x14ac:dyDescent="0.2">
      <c r="B35" s="291" t="s">
        <v>114</v>
      </c>
      <c r="C35" s="339"/>
    </row>
    <row r="36" spans="1:9" x14ac:dyDescent="0.2">
      <c r="B36" s="291" t="s">
        <v>115</v>
      </c>
      <c r="C36" s="340"/>
    </row>
    <row r="38" spans="1:9" ht="15" x14ac:dyDescent="0.25">
      <c r="B38" s="153"/>
      <c r="C38" t="s">
        <v>116</v>
      </c>
    </row>
    <row r="39" spans="1:9" ht="15" x14ac:dyDescent="0.25">
      <c r="B39" s="153"/>
      <c r="C39" t="s">
        <v>117</v>
      </c>
    </row>
    <row r="41" spans="1:9" ht="33.75" customHeight="1" x14ac:dyDescent="0.2">
      <c r="A41" s="292" t="s">
        <v>120</v>
      </c>
      <c r="B41" s="844" t="s">
        <v>121</v>
      </c>
      <c r="C41" s="844"/>
      <c r="D41" s="844"/>
      <c r="E41" s="844"/>
      <c r="F41" s="844"/>
      <c r="G41" s="844"/>
      <c r="H41" s="844"/>
      <c r="I41" s="844"/>
    </row>
    <row r="42" spans="1:9" x14ac:dyDescent="0.2">
      <c r="B42" s="291" t="s">
        <v>114</v>
      </c>
      <c r="C42" s="339"/>
    </row>
    <row r="43" spans="1:9" x14ac:dyDescent="0.2">
      <c r="B43" s="291" t="s">
        <v>115</v>
      </c>
      <c r="C43" s="340"/>
    </row>
    <row r="45" spans="1:9" ht="15" x14ac:dyDescent="0.25">
      <c r="B45" s="153"/>
      <c r="C45" t="s">
        <v>122</v>
      </c>
    </row>
    <row r="46" spans="1:9" ht="15" x14ac:dyDescent="0.25">
      <c r="B46" s="153"/>
      <c r="C46" t="s">
        <v>123</v>
      </c>
    </row>
    <row r="48" spans="1:9" ht="35.25" customHeight="1" x14ac:dyDescent="0.2">
      <c r="A48" s="292" t="s">
        <v>124</v>
      </c>
      <c r="B48" s="844" t="s">
        <v>125</v>
      </c>
      <c r="C48" s="844"/>
      <c r="D48" s="844"/>
      <c r="E48" s="844"/>
      <c r="F48" s="844"/>
      <c r="G48" s="844"/>
      <c r="H48" s="844"/>
      <c r="I48" s="844"/>
    </row>
    <row r="49" spans="1:9" x14ac:dyDescent="0.2">
      <c r="B49" s="291" t="s">
        <v>114</v>
      </c>
      <c r="C49" s="339"/>
    </row>
    <row r="50" spans="1:9" x14ac:dyDescent="0.2">
      <c r="B50" s="291" t="s">
        <v>115</v>
      </c>
      <c r="C50" s="340"/>
    </row>
    <row r="52" spans="1:9" ht="15" x14ac:dyDescent="0.25">
      <c r="B52" s="153"/>
      <c r="C52" t="s">
        <v>126</v>
      </c>
    </row>
    <row r="53" spans="1:9" ht="15" x14ac:dyDescent="0.25">
      <c r="B53" s="153"/>
      <c r="C53" t="s">
        <v>127</v>
      </c>
    </row>
    <row r="54" spans="1:9" ht="15" x14ac:dyDescent="0.25">
      <c r="B54" s="153"/>
      <c r="C54" t="s">
        <v>128</v>
      </c>
    </row>
    <row r="55" spans="1:9" ht="15" x14ac:dyDescent="0.25">
      <c r="B55" s="153"/>
      <c r="C55" t="s">
        <v>129</v>
      </c>
    </row>
    <row r="57" spans="1:9" x14ac:dyDescent="0.2">
      <c r="A57" s="293" t="s">
        <v>130</v>
      </c>
    </row>
    <row r="58" spans="1:9" ht="7.5" customHeight="1" x14ac:dyDescent="0.2"/>
    <row r="59" spans="1:9" ht="32.25" customHeight="1" x14ac:dyDescent="0.2">
      <c r="A59" s="292" t="s">
        <v>56</v>
      </c>
      <c r="B59" s="844" t="s">
        <v>131</v>
      </c>
      <c r="C59" s="844"/>
      <c r="D59" s="844"/>
      <c r="E59" s="844"/>
      <c r="F59" s="844"/>
      <c r="G59" s="844"/>
      <c r="H59" s="844"/>
      <c r="I59" s="844"/>
    </row>
    <row r="60" spans="1:9" ht="7.5" customHeight="1" x14ac:dyDescent="0.2"/>
    <row r="61" spans="1:9" ht="15" x14ac:dyDescent="0.25">
      <c r="B61" s="153"/>
      <c r="C61" t="s">
        <v>132</v>
      </c>
    </row>
    <row r="62" spans="1:9" ht="15" x14ac:dyDescent="0.25">
      <c r="B62" s="153"/>
      <c r="C62" t="s">
        <v>133</v>
      </c>
    </row>
    <row r="63" spans="1:9" ht="15" x14ac:dyDescent="0.25">
      <c r="B63" s="153"/>
      <c r="C63" t="s">
        <v>134</v>
      </c>
    </row>
    <row r="64" spans="1:9" ht="7.5" customHeight="1" x14ac:dyDescent="0.2"/>
    <row r="65" spans="1:9" ht="30.75" customHeight="1" x14ac:dyDescent="0.2">
      <c r="A65" s="292" t="s">
        <v>118</v>
      </c>
      <c r="B65" s="844" t="s">
        <v>135</v>
      </c>
      <c r="C65" s="844"/>
      <c r="D65" s="844"/>
      <c r="E65" s="844"/>
      <c r="F65" s="844"/>
      <c r="G65" s="844"/>
      <c r="H65" s="844"/>
      <c r="I65" s="844"/>
    </row>
    <row r="66" spans="1:9" ht="7.5" customHeight="1" x14ac:dyDescent="0.2"/>
    <row r="67" spans="1:9" ht="45.75" customHeight="1" x14ac:dyDescent="0.25">
      <c r="B67" s="153"/>
      <c r="C67" s="739" t="s">
        <v>1016</v>
      </c>
      <c r="D67" s="844"/>
      <c r="E67" s="844"/>
      <c r="F67" s="844"/>
      <c r="G67" s="844"/>
      <c r="H67" s="844"/>
      <c r="I67" s="844"/>
    </row>
    <row r="68" spans="1:9" ht="43.5" customHeight="1" x14ac:dyDescent="0.2">
      <c r="A68" s="294"/>
      <c r="B68" s="295"/>
      <c r="C68" s="844" t="s">
        <v>136</v>
      </c>
      <c r="D68" s="844"/>
      <c r="E68" s="844"/>
      <c r="F68" s="844"/>
      <c r="G68" s="844"/>
      <c r="H68" s="844"/>
      <c r="I68" s="844"/>
    </row>
    <row r="69" spans="1:9" ht="15" x14ac:dyDescent="0.25">
      <c r="B69" s="265"/>
    </row>
    <row r="70" spans="1:9" ht="31.5" customHeight="1" x14ac:dyDescent="0.2">
      <c r="A70" s="292" t="s">
        <v>120</v>
      </c>
      <c r="B70" s="844" t="s">
        <v>137</v>
      </c>
      <c r="C70" s="844"/>
      <c r="D70" s="844"/>
      <c r="E70" s="844"/>
      <c r="F70" s="844"/>
      <c r="G70" s="844"/>
      <c r="H70" s="844"/>
      <c r="I70" s="844"/>
    </row>
    <row r="72" spans="1:9" ht="33.75" customHeight="1" x14ac:dyDescent="0.25">
      <c r="B72" s="153"/>
      <c r="C72" s="844" t="s">
        <v>138</v>
      </c>
      <c r="D72" s="844"/>
      <c r="E72" s="844"/>
      <c r="F72" s="844"/>
      <c r="G72" s="844"/>
      <c r="H72" s="844"/>
      <c r="I72" s="844"/>
    </row>
    <row r="73" spans="1:9" ht="45" customHeight="1" x14ac:dyDescent="0.2">
      <c r="A73" s="294"/>
      <c r="B73" s="295"/>
      <c r="C73" s="844" t="s">
        <v>139</v>
      </c>
      <c r="D73" s="844"/>
      <c r="E73" s="844"/>
      <c r="F73" s="844"/>
      <c r="G73" s="844"/>
      <c r="H73" s="844"/>
      <c r="I73" s="844"/>
    </row>
    <row r="75" spans="1:9" ht="120.75" customHeight="1" x14ac:dyDescent="0.2">
      <c r="B75" s="844" t="s">
        <v>560</v>
      </c>
      <c r="C75" s="844"/>
      <c r="D75" s="844"/>
      <c r="E75" s="844"/>
      <c r="F75" s="844"/>
      <c r="G75" s="844"/>
      <c r="H75" s="844"/>
      <c r="I75" s="844"/>
    </row>
    <row r="77" spans="1:9" x14ac:dyDescent="0.2">
      <c r="A77" s="293" t="s">
        <v>140</v>
      </c>
    </row>
    <row r="79" spans="1:9" ht="82.5" customHeight="1" x14ac:dyDescent="0.2">
      <c r="B79" s="844" t="s">
        <v>561</v>
      </c>
      <c r="C79" s="844"/>
      <c r="D79" s="844"/>
      <c r="E79" s="844"/>
      <c r="F79" s="844"/>
      <c r="G79" s="844"/>
      <c r="H79" s="844"/>
      <c r="I79" s="844"/>
    </row>
    <row r="81" spans="1:9" ht="57" customHeight="1" x14ac:dyDescent="0.2">
      <c r="A81" s="292" t="s">
        <v>56</v>
      </c>
      <c r="B81" s="844" t="s">
        <v>141</v>
      </c>
      <c r="C81" s="844"/>
      <c r="D81" s="844"/>
      <c r="E81" s="844"/>
      <c r="F81" s="844"/>
      <c r="G81" s="844"/>
      <c r="H81" s="844"/>
      <c r="I81" s="844"/>
    </row>
    <row r="82" spans="1:9" x14ac:dyDescent="0.2">
      <c r="B82" s="291" t="s">
        <v>114</v>
      </c>
      <c r="C82" s="339"/>
    </row>
    <row r="83" spans="1:9" x14ac:dyDescent="0.2">
      <c r="B83" s="291" t="s">
        <v>115</v>
      </c>
      <c r="C83" s="340"/>
    </row>
    <row r="85" spans="1:9" ht="15" x14ac:dyDescent="0.25">
      <c r="B85" s="153"/>
      <c r="C85" t="s">
        <v>126</v>
      </c>
    </row>
    <row r="86" spans="1:9" ht="15" x14ac:dyDescent="0.25">
      <c r="B86" s="153"/>
      <c r="C86" t="s">
        <v>127</v>
      </c>
    </row>
    <row r="87" spans="1:9" ht="15" x14ac:dyDescent="0.25">
      <c r="B87" s="153"/>
      <c r="C87" t="s">
        <v>128</v>
      </c>
    </row>
    <row r="88" spans="1:9" ht="15" x14ac:dyDescent="0.25">
      <c r="B88" s="153"/>
      <c r="C88" t="s">
        <v>129</v>
      </c>
    </row>
    <row r="90" spans="1:9" ht="27" customHeight="1" x14ac:dyDescent="0.2">
      <c r="B90" s="739" t="s">
        <v>1017</v>
      </c>
      <c r="C90" s="844"/>
      <c r="D90" s="844"/>
      <c r="E90" s="844"/>
      <c r="F90" s="844"/>
      <c r="G90" s="844"/>
      <c r="H90" s="844"/>
      <c r="I90" s="844"/>
    </row>
    <row r="91" spans="1:9" x14ac:dyDescent="0.2">
      <c r="B91" s="291" t="s">
        <v>114</v>
      </c>
      <c r="C91" s="339"/>
      <c r="D91" s="611"/>
      <c r="E91" s="611"/>
      <c r="F91" s="611"/>
      <c r="G91" s="611"/>
      <c r="H91" s="611"/>
      <c r="I91" s="611"/>
    </row>
    <row r="92" spans="1:9" x14ac:dyDescent="0.2">
      <c r="B92" s="291" t="s">
        <v>115</v>
      </c>
      <c r="C92" s="340"/>
      <c r="D92" s="611"/>
      <c r="E92" s="611"/>
      <c r="F92" s="611"/>
      <c r="G92" s="611"/>
      <c r="H92" s="611"/>
      <c r="I92" s="611"/>
    </row>
    <row r="94" spans="1:9" ht="15" x14ac:dyDescent="0.25">
      <c r="B94" s="153"/>
      <c r="C94" t="s">
        <v>127</v>
      </c>
    </row>
    <row r="95" spans="1:9" ht="15" x14ac:dyDescent="0.25">
      <c r="B95" s="153"/>
      <c r="C95" t="s">
        <v>128</v>
      </c>
    </row>
    <row r="96" spans="1:9" ht="15" x14ac:dyDescent="0.25">
      <c r="B96" s="153"/>
      <c r="C96" t="s">
        <v>129</v>
      </c>
    </row>
    <row r="98" spans="1:9" ht="69" customHeight="1" x14ac:dyDescent="0.2">
      <c r="B98" s="844" t="s">
        <v>562</v>
      </c>
      <c r="C98" s="844"/>
      <c r="D98" s="844"/>
      <c r="E98" s="844"/>
      <c r="F98" s="844"/>
      <c r="G98" s="844"/>
      <c r="H98" s="844"/>
      <c r="I98" s="844"/>
    </row>
    <row r="100" spans="1:9" ht="60" customHeight="1" x14ac:dyDescent="0.2">
      <c r="B100" s="844" t="s">
        <v>563</v>
      </c>
      <c r="C100" s="844"/>
      <c r="D100" s="844"/>
      <c r="E100" s="844"/>
      <c r="F100" s="844"/>
      <c r="G100" s="844"/>
      <c r="H100" s="844"/>
      <c r="I100" s="844"/>
    </row>
    <row r="102" spans="1:9" x14ac:dyDescent="0.2">
      <c r="A102" s="292" t="s">
        <v>118</v>
      </c>
      <c r="B102" s="844" t="s">
        <v>142</v>
      </c>
      <c r="C102" s="844"/>
      <c r="D102" s="844"/>
      <c r="E102" s="844"/>
      <c r="F102" s="844"/>
      <c r="G102" s="844"/>
      <c r="H102" s="844"/>
      <c r="I102" s="844"/>
    </row>
    <row r="103" spans="1:9" x14ac:dyDescent="0.2">
      <c r="B103" s="291" t="s">
        <v>114</v>
      </c>
      <c r="C103" s="339"/>
    </row>
    <row r="104" spans="1:9" x14ac:dyDescent="0.2">
      <c r="B104" s="291" t="s">
        <v>115</v>
      </c>
      <c r="C104" s="340"/>
    </row>
    <row r="106" spans="1:9" ht="15" x14ac:dyDescent="0.25">
      <c r="B106" s="153"/>
      <c r="C106" t="s">
        <v>143</v>
      </c>
    </row>
    <row r="107" spans="1:9" ht="15" x14ac:dyDescent="0.25">
      <c r="B107" s="153"/>
      <c r="C107" t="s">
        <v>128</v>
      </c>
    </row>
    <row r="108" spans="1:9" ht="15" x14ac:dyDescent="0.25">
      <c r="B108" s="153"/>
      <c r="C108" t="s">
        <v>129</v>
      </c>
    </row>
    <row r="110" spans="1:9" ht="82.5" customHeight="1" x14ac:dyDescent="0.2">
      <c r="A110" s="292" t="s">
        <v>120</v>
      </c>
      <c r="B110" s="844" t="s">
        <v>564</v>
      </c>
      <c r="C110" s="844"/>
      <c r="D110" s="844"/>
      <c r="E110" s="844"/>
      <c r="F110" s="844"/>
      <c r="G110" s="844"/>
      <c r="H110" s="844"/>
      <c r="I110" s="844"/>
    </row>
    <row r="111" spans="1:9" x14ac:dyDescent="0.2">
      <c r="B111" s="291" t="s">
        <v>114</v>
      </c>
      <c r="C111" s="339"/>
    </row>
    <row r="112" spans="1:9" x14ac:dyDescent="0.2">
      <c r="B112" s="291" t="s">
        <v>115</v>
      </c>
      <c r="C112" s="340"/>
    </row>
    <row r="114" spans="1:9" ht="15" x14ac:dyDescent="0.25">
      <c r="B114" s="153"/>
      <c r="C114" t="s">
        <v>126</v>
      </c>
    </row>
    <row r="115" spans="1:9" ht="15" x14ac:dyDescent="0.25">
      <c r="B115" s="153"/>
      <c r="C115" t="s">
        <v>144</v>
      </c>
    </row>
    <row r="116" spans="1:9" ht="15" x14ac:dyDescent="0.25">
      <c r="B116" s="153"/>
      <c r="C116" t="s">
        <v>145</v>
      </c>
    </row>
    <row r="118" spans="1:9" ht="63" customHeight="1" x14ac:dyDescent="0.2">
      <c r="A118" s="292" t="s">
        <v>124</v>
      </c>
      <c r="B118" s="844" t="s">
        <v>565</v>
      </c>
      <c r="C118" s="844"/>
      <c r="D118" s="844"/>
      <c r="E118" s="844"/>
      <c r="F118" s="844"/>
      <c r="G118" s="844"/>
      <c r="H118" s="844"/>
      <c r="I118" s="844"/>
    </row>
    <row r="119" spans="1:9" x14ac:dyDescent="0.2">
      <c r="A119" s="292"/>
      <c r="B119" s="291" t="s">
        <v>114</v>
      </c>
      <c r="C119" s="339"/>
      <c r="D119" s="611"/>
      <c r="E119" s="611"/>
      <c r="F119" s="611"/>
      <c r="G119" s="611"/>
      <c r="H119" s="611"/>
      <c r="I119" s="611"/>
    </row>
    <row r="120" spans="1:9" x14ac:dyDescent="0.2">
      <c r="A120" s="292"/>
      <c r="B120" s="291" t="s">
        <v>115</v>
      </c>
      <c r="C120" s="340"/>
      <c r="D120" s="611"/>
      <c r="E120" s="611"/>
      <c r="F120" s="611"/>
      <c r="G120" s="611"/>
      <c r="H120" s="611"/>
      <c r="I120" s="611"/>
    </row>
    <row r="122" spans="1:9" ht="15" x14ac:dyDescent="0.25">
      <c r="B122" s="153"/>
      <c r="C122" t="s">
        <v>126</v>
      </c>
    </row>
    <row r="123" spans="1:9" ht="15" x14ac:dyDescent="0.25">
      <c r="B123" s="153"/>
      <c r="C123" t="s">
        <v>144</v>
      </c>
    </row>
    <row r="124" spans="1:9" ht="15" x14ac:dyDescent="0.25">
      <c r="B124" s="153"/>
      <c r="C124" t="s">
        <v>145</v>
      </c>
    </row>
    <row r="126" spans="1:9" x14ac:dyDescent="0.2">
      <c r="A126" s="293" t="s">
        <v>146</v>
      </c>
    </row>
    <row r="127" spans="1:9" ht="7.5" customHeight="1" x14ac:dyDescent="0.2"/>
    <row r="128" spans="1:9" ht="30" customHeight="1" x14ac:dyDescent="0.2">
      <c r="A128" s="292" t="s">
        <v>56</v>
      </c>
      <c r="B128" s="844" t="s">
        <v>147</v>
      </c>
      <c r="C128" s="844"/>
      <c r="D128" s="844"/>
      <c r="E128" s="844"/>
      <c r="F128" s="844"/>
      <c r="G128" s="844"/>
      <c r="H128" s="844"/>
      <c r="I128" s="844"/>
    </row>
    <row r="129" spans="1:9" x14ac:dyDescent="0.2">
      <c r="A129" s="292"/>
      <c r="B129" s="291" t="s">
        <v>114</v>
      </c>
      <c r="C129" s="339"/>
      <c r="D129" s="611"/>
      <c r="E129" s="611"/>
      <c r="F129" s="611"/>
      <c r="G129" s="611"/>
      <c r="H129" s="611"/>
      <c r="I129" s="611"/>
    </row>
    <row r="130" spans="1:9" x14ac:dyDescent="0.2">
      <c r="A130" s="292"/>
      <c r="B130" s="291" t="s">
        <v>115</v>
      </c>
      <c r="C130" s="340"/>
      <c r="D130" s="611"/>
      <c r="E130" s="611"/>
      <c r="F130" s="611"/>
      <c r="G130" s="611"/>
      <c r="H130" s="611"/>
      <c r="I130" s="611"/>
    </row>
    <row r="132" spans="1:9" ht="15" x14ac:dyDescent="0.25">
      <c r="B132" s="153"/>
      <c r="C132" t="s">
        <v>128</v>
      </c>
    </row>
    <row r="133" spans="1:9" ht="15" x14ac:dyDescent="0.25">
      <c r="B133" s="153"/>
      <c r="C133" t="s">
        <v>148</v>
      </c>
    </row>
    <row r="135" spans="1:9" ht="36" customHeight="1" x14ac:dyDescent="0.2">
      <c r="A135" s="292" t="s">
        <v>118</v>
      </c>
      <c r="B135" s="844" t="s">
        <v>149</v>
      </c>
      <c r="C135" s="844"/>
      <c r="D135" s="844"/>
      <c r="E135" s="844"/>
      <c r="F135" s="844"/>
      <c r="G135" s="844"/>
      <c r="H135" s="844"/>
      <c r="I135" s="844"/>
    </row>
    <row r="136" spans="1:9" ht="29.25" customHeight="1" x14ac:dyDescent="0.2">
      <c r="B136" s="292" t="s">
        <v>150</v>
      </c>
      <c r="C136" s="844" t="s">
        <v>151</v>
      </c>
      <c r="D136" s="844"/>
      <c r="E136" s="844"/>
      <c r="F136" s="844"/>
      <c r="G136" s="844"/>
      <c r="H136" s="844"/>
      <c r="I136" s="844"/>
    </row>
    <row r="137" spans="1:9" ht="6.75" customHeight="1" x14ac:dyDescent="0.2"/>
    <row r="138" spans="1:9" ht="15" x14ac:dyDescent="0.25">
      <c r="B138" s="153"/>
      <c r="C138" s="296" t="s">
        <v>152</v>
      </c>
      <c r="D138" s="296"/>
      <c r="E138" s="296"/>
      <c r="F138" s="296"/>
      <c r="G138" s="291" t="s">
        <v>114</v>
      </c>
      <c r="H138" s="339"/>
      <c r="I138" s="296"/>
    </row>
    <row r="139" spans="1:9" x14ac:dyDescent="0.2">
      <c r="G139" s="291" t="s">
        <v>115</v>
      </c>
      <c r="H139" s="340"/>
    </row>
    <row r="140" spans="1:9" x14ac:dyDescent="0.2">
      <c r="C140" s="297" t="s">
        <v>153</v>
      </c>
    </row>
    <row r="141" spans="1:9" x14ac:dyDescent="0.2">
      <c r="B141" s="292" t="s">
        <v>154</v>
      </c>
      <c r="C141" s="844" t="s">
        <v>155</v>
      </c>
      <c r="D141" s="844"/>
      <c r="E141" s="844"/>
      <c r="F141" s="844"/>
      <c r="G141" s="844"/>
      <c r="H141" s="844"/>
      <c r="I141" s="844"/>
    </row>
    <row r="142" spans="1:9" x14ac:dyDescent="0.2">
      <c r="G142" s="291" t="s">
        <v>114</v>
      </c>
      <c r="H142" s="339"/>
    </row>
    <row r="143" spans="1:9" ht="15" x14ac:dyDescent="0.25">
      <c r="B143" s="153"/>
      <c r="C143" t="s">
        <v>126</v>
      </c>
      <c r="G143" s="291" t="s">
        <v>115</v>
      </c>
      <c r="H143" s="340"/>
    </row>
    <row r="144" spans="1:9" ht="15" x14ac:dyDescent="0.25">
      <c r="B144" s="153"/>
      <c r="C144" t="s">
        <v>144</v>
      </c>
    </row>
    <row r="145" spans="1:9" ht="15" x14ac:dyDescent="0.25">
      <c r="B145" s="153"/>
      <c r="C145" t="s">
        <v>145</v>
      </c>
    </row>
    <row r="147" spans="1:9" x14ac:dyDescent="0.2">
      <c r="A147" s="293" t="s">
        <v>156</v>
      </c>
    </row>
    <row r="148" spans="1:9" ht="6.75" customHeight="1" x14ac:dyDescent="0.2"/>
    <row r="149" spans="1:9" ht="33" customHeight="1" x14ac:dyDescent="0.2">
      <c r="A149" s="292" t="s">
        <v>56</v>
      </c>
      <c r="B149" s="844" t="s">
        <v>157</v>
      </c>
      <c r="C149" s="844"/>
      <c r="D149" s="844"/>
      <c r="E149" s="844"/>
      <c r="F149" s="844"/>
      <c r="G149" s="844"/>
      <c r="H149" s="844"/>
      <c r="I149" s="844"/>
    </row>
    <row r="151" spans="1:9" ht="15" x14ac:dyDescent="0.25">
      <c r="B151" s="153"/>
      <c r="C151" t="s">
        <v>158</v>
      </c>
    </row>
    <row r="152" spans="1:9" ht="15" x14ac:dyDescent="0.25">
      <c r="B152" s="153"/>
      <c r="C152" t="s">
        <v>145</v>
      </c>
    </row>
    <row r="153" spans="1:9" ht="6.75" customHeight="1" x14ac:dyDescent="0.2"/>
    <row r="154" spans="1:9" ht="32.25" customHeight="1" x14ac:dyDescent="0.2">
      <c r="A154" s="292" t="s">
        <v>118</v>
      </c>
      <c r="B154" s="844" t="s">
        <v>159</v>
      </c>
      <c r="C154" s="844"/>
      <c r="D154" s="844"/>
      <c r="E154" s="844"/>
      <c r="F154" s="844"/>
      <c r="G154" s="844"/>
      <c r="H154" s="844"/>
      <c r="I154" s="844"/>
    </row>
    <row r="156" spans="1:9" x14ac:dyDescent="0.2">
      <c r="A156" s="293" t="s">
        <v>160</v>
      </c>
    </row>
    <row r="157" spans="1:9" ht="6.75" customHeight="1" x14ac:dyDescent="0.2"/>
    <row r="158" spans="1:9" ht="24.75" customHeight="1" x14ac:dyDescent="0.2">
      <c r="A158" s="292" t="s">
        <v>56</v>
      </c>
      <c r="B158" s="841" t="s">
        <v>161</v>
      </c>
      <c r="C158" s="841"/>
      <c r="D158" s="841"/>
      <c r="E158" s="841"/>
      <c r="F158" s="841"/>
      <c r="G158" s="841"/>
      <c r="H158" s="841"/>
      <c r="I158" s="841"/>
    </row>
    <row r="159" spans="1:9" ht="24" customHeight="1" x14ac:dyDescent="0.2">
      <c r="A159" s="292" t="s">
        <v>118</v>
      </c>
      <c r="B159" s="841" t="s">
        <v>542</v>
      </c>
      <c r="C159" s="841"/>
      <c r="D159" s="841"/>
      <c r="E159" s="841"/>
      <c r="F159" s="841"/>
      <c r="G159" s="841"/>
      <c r="H159" s="841"/>
      <c r="I159" s="841"/>
    </row>
    <row r="160" spans="1:9" ht="61.5" customHeight="1" x14ac:dyDescent="0.2">
      <c r="A160" s="292" t="s">
        <v>120</v>
      </c>
      <c r="B160" s="841" t="s">
        <v>566</v>
      </c>
      <c r="C160" s="841"/>
      <c r="D160" s="841"/>
      <c r="E160" s="841"/>
      <c r="F160" s="841"/>
      <c r="G160" s="841"/>
      <c r="H160" s="841"/>
      <c r="I160" s="841"/>
    </row>
    <row r="161" spans="1:9" ht="36.75" customHeight="1" x14ac:dyDescent="0.2">
      <c r="A161" s="292" t="s">
        <v>124</v>
      </c>
      <c r="B161" s="841" t="s">
        <v>543</v>
      </c>
      <c r="C161" s="841"/>
      <c r="D161" s="841"/>
      <c r="E161" s="841"/>
      <c r="F161" s="841"/>
      <c r="G161" s="841"/>
      <c r="H161" s="841"/>
      <c r="I161" s="841"/>
    </row>
    <row r="162" spans="1:9" ht="72.75" customHeight="1" x14ac:dyDescent="0.2">
      <c r="A162" s="292" t="s">
        <v>544</v>
      </c>
      <c r="B162" s="841" t="s">
        <v>567</v>
      </c>
      <c r="C162" s="841"/>
      <c r="D162" s="841"/>
      <c r="E162" s="841"/>
      <c r="F162" s="841"/>
      <c r="G162" s="841"/>
      <c r="H162" s="841"/>
      <c r="I162" s="841"/>
    </row>
    <row r="163" spans="1:9" ht="39.950000000000003" customHeight="1" x14ac:dyDescent="0.2">
      <c r="A163" s="292" t="s">
        <v>545</v>
      </c>
      <c r="B163" s="841" t="s">
        <v>546</v>
      </c>
      <c r="C163" s="841"/>
      <c r="D163" s="841"/>
      <c r="E163" s="841"/>
      <c r="F163" s="841"/>
      <c r="G163" s="841"/>
      <c r="H163" s="841"/>
      <c r="I163" s="841"/>
    </row>
    <row r="165" spans="1:9" x14ac:dyDescent="0.2">
      <c r="A165" s="298" t="s">
        <v>547</v>
      </c>
    </row>
    <row r="166" spans="1:9" ht="74.25" customHeight="1" x14ac:dyDescent="0.2">
      <c r="F166" s="609" t="s">
        <v>548</v>
      </c>
      <c r="G166" s="609" t="s">
        <v>549</v>
      </c>
      <c r="H166" s="609" t="s">
        <v>1018</v>
      </c>
      <c r="I166" s="609" t="s">
        <v>550</v>
      </c>
    </row>
    <row r="167" spans="1:9" x14ac:dyDescent="0.2">
      <c r="F167" s="842" t="s">
        <v>551</v>
      </c>
      <c r="G167" s="842"/>
      <c r="H167" s="842"/>
      <c r="I167" s="842"/>
    </row>
    <row r="168" spans="1:9" x14ac:dyDescent="0.2">
      <c r="F168" s="843" t="s">
        <v>552</v>
      </c>
      <c r="G168" s="843"/>
      <c r="H168" s="843"/>
      <c r="I168" s="610" t="s">
        <v>553</v>
      </c>
    </row>
    <row r="169" spans="1:9" x14ac:dyDescent="0.2">
      <c r="A169" s="291" t="s">
        <v>32</v>
      </c>
      <c r="B169" s="301" t="s">
        <v>554</v>
      </c>
      <c r="C169" s="302"/>
      <c r="D169" s="302"/>
      <c r="E169" s="303"/>
      <c r="F169" s="837"/>
      <c r="G169" s="837"/>
      <c r="H169" s="837"/>
      <c r="I169" s="837"/>
    </row>
    <row r="170" spans="1:9" x14ac:dyDescent="0.2">
      <c r="A170" s="291"/>
      <c r="B170" s="838"/>
      <c r="C170" s="839"/>
      <c r="D170" s="839"/>
      <c r="E170" s="840"/>
      <c r="F170" s="837"/>
      <c r="G170" s="837"/>
      <c r="H170" s="837"/>
      <c r="I170" s="837"/>
    </row>
    <row r="171" spans="1:9" x14ac:dyDescent="0.2">
      <c r="B171" s="304" t="s">
        <v>555</v>
      </c>
      <c r="C171" s="827"/>
      <c r="D171" s="827"/>
      <c r="E171" s="836"/>
      <c r="F171" s="837"/>
      <c r="G171" s="837"/>
      <c r="H171" s="837"/>
      <c r="I171" s="837"/>
    </row>
    <row r="172" spans="1:9" x14ac:dyDescent="0.2">
      <c r="B172" s="304" t="s">
        <v>883</v>
      </c>
      <c r="C172" s="827"/>
      <c r="D172" s="827"/>
      <c r="E172" s="836"/>
      <c r="F172" s="837"/>
      <c r="G172" s="837"/>
      <c r="H172" s="837"/>
      <c r="I172" s="837"/>
    </row>
    <row r="173" spans="1:9" x14ac:dyDescent="0.2">
      <c r="B173" s="304" t="s">
        <v>556</v>
      </c>
      <c r="C173" s="827"/>
      <c r="D173" s="827"/>
      <c r="E173" s="836"/>
      <c r="F173" s="837"/>
      <c r="G173" s="837"/>
      <c r="H173" s="837"/>
      <c r="I173" s="837"/>
    </row>
    <row r="174" spans="1:9" x14ac:dyDescent="0.2">
      <c r="B174" s="304"/>
      <c r="C174" s="827"/>
      <c r="D174" s="827"/>
      <c r="E174" s="836"/>
      <c r="F174" s="837"/>
      <c r="G174" s="837"/>
      <c r="H174" s="837"/>
      <c r="I174" s="837"/>
    </row>
    <row r="175" spans="1:9" x14ac:dyDescent="0.2">
      <c r="B175" s="304" t="s">
        <v>557</v>
      </c>
      <c r="C175" s="305"/>
      <c r="D175" s="827"/>
      <c r="E175" s="836"/>
      <c r="F175" s="837"/>
      <c r="G175" s="837"/>
      <c r="H175" s="837"/>
      <c r="I175" s="837"/>
    </row>
    <row r="176" spans="1:9" x14ac:dyDescent="0.2">
      <c r="B176" s="306" t="s">
        <v>558</v>
      </c>
      <c r="C176" s="252"/>
      <c r="D176" s="827"/>
      <c r="E176" s="836"/>
      <c r="F176" s="837"/>
      <c r="G176" s="837"/>
      <c r="H176" s="837"/>
      <c r="I176" s="837"/>
    </row>
    <row r="177" spans="1:9" ht="7.5" customHeight="1" x14ac:dyDescent="0.2"/>
    <row r="178" spans="1:9" x14ac:dyDescent="0.2">
      <c r="A178" s="291" t="s">
        <v>34</v>
      </c>
      <c r="B178" s="301" t="s">
        <v>554</v>
      </c>
      <c r="C178" s="302"/>
      <c r="D178" s="302"/>
      <c r="E178" s="303"/>
      <c r="F178" s="837"/>
      <c r="G178" s="837"/>
      <c r="H178" s="837"/>
      <c r="I178" s="837"/>
    </row>
    <row r="179" spans="1:9" x14ac:dyDescent="0.2">
      <c r="A179" s="291"/>
      <c r="B179" s="838"/>
      <c r="C179" s="839"/>
      <c r="D179" s="839"/>
      <c r="E179" s="840"/>
      <c r="F179" s="837"/>
      <c r="G179" s="837"/>
      <c r="H179" s="837"/>
      <c r="I179" s="837"/>
    </row>
    <row r="180" spans="1:9" x14ac:dyDescent="0.2">
      <c r="B180" s="304" t="s">
        <v>555</v>
      </c>
      <c r="C180" s="827"/>
      <c r="D180" s="827"/>
      <c r="E180" s="836"/>
      <c r="F180" s="837"/>
      <c r="G180" s="837"/>
      <c r="H180" s="837"/>
      <c r="I180" s="837"/>
    </row>
    <row r="181" spans="1:9" x14ac:dyDescent="0.2">
      <c r="B181" s="304" t="s">
        <v>883</v>
      </c>
      <c r="C181" s="827"/>
      <c r="D181" s="827"/>
      <c r="E181" s="836"/>
      <c r="F181" s="837"/>
      <c r="G181" s="837"/>
      <c r="H181" s="837"/>
      <c r="I181" s="837"/>
    </row>
    <row r="182" spans="1:9" x14ac:dyDescent="0.2">
      <c r="B182" s="304" t="s">
        <v>556</v>
      </c>
      <c r="C182" s="827"/>
      <c r="D182" s="827"/>
      <c r="E182" s="836"/>
      <c r="F182" s="837"/>
      <c r="G182" s="837"/>
      <c r="H182" s="837"/>
      <c r="I182" s="837"/>
    </row>
    <row r="183" spans="1:9" x14ac:dyDescent="0.2">
      <c r="B183" s="304"/>
      <c r="C183" s="827"/>
      <c r="D183" s="827"/>
      <c r="E183" s="836"/>
      <c r="F183" s="837"/>
      <c r="G183" s="837"/>
      <c r="H183" s="837"/>
      <c r="I183" s="837"/>
    </row>
    <row r="184" spans="1:9" x14ac:dyDescent="0.2">
      <c r="B184" s="304" t="s">
        <v>557</v>
      </c>
      <c r="C184" s="305"/>
      <c r="D184" s="827"/>
      <c r="E184" s="836"/>
      <c r="F184" s="837"/>
      <c r="G184" s="837"/>
      <c r="H184" s="837"/>
      <c r="I184" s="837"/>
    </row>
    <row r="185" spans="1:9" x14ac:dyDescent="0.2">
      <c r="B185" s="306" t="s">
        <v>558</v>
      </c>
      <c r="C185" s="252"/>
      <c r="D185" s="827"/>
      <c r="E185" s="836"/>
      <c r="F185" s="837"/>
      <c r="G185" s="837"/>
      <c r="H185" s="837"/>
      <c r="I185" s="837"/>
    </row>
    <row r="186" spans="1:9" ht="7.5" customHeight="1" x14ac:dyDescent="0.2"/>
    <row r="187" spans="1:9" x14ac:dyDescent="0.2">
      <c r="A187" s="291" t="s">
        <v>35</v>
      </c>
      <c r="B187" s="301" t="s">
        <v>554</v>
      </c>
      <c r="C187" s="302"/>
      <c r="D187" s="302"/>
      <c r="E187" s="303"/>
      <c r="F187" s="837"/>
      <c r="G187" s="837"/>
      <c r="H187" s="837"/>
      <c r="I187" s="837"/>
    </row>
    <row r="188" spans="1:9" x14ac:dyDescent="0.2">
      <c r="A188" s="291"/>
      <c r="B188" s="838"/>
      <c r="C188" s="839"/>
      <c r="D188" s="839"/>
      <c r="E188" s="840"/>
      <c r="F188" s="837"/>
      <c r="G188" s="837"/>
      <c r="H188" s="837"/>
      <c r="I188" s="837"/>
    </row>
    <row r="189" spans="1:9" x14ac:dyDescent="0.2">
      <c r="B189" s="304" t="s">
        <v>555</v>
      </c>
      <c r="C189" s="827"/>
      <c r="D189" s="827"/>
      <c r="E189" s="836"/>
      <c r="F189" s="837"/>
      <c r="G189" s="837"/>
      <c r="H189" s="837"/>
      <c r="I189" s="837"/>
    </row>
    <row r="190" spans="1:9" x14ac:dyDescent="0.2">
      <c r="B190" s="304" t="s">
        <v>883</v>
      </c>
      <c r="C190" s="827"/>
      <c r="D190" s="827"/>
      <c r="E190" s="836"/>
      <c r="F190" s="837"/>
      <c r="G190" s="837"/>
      <c r="H190" s="837"/>
      <c r="I190" s="837"/>
    </row>
    <row r="191" spans="1:9" x14ac:dyDescent="0.2">
      <c r="B191" s="304" t="s">
        <v>556</v>
      </c>
      <c r="C191" s="827"/>
      <c r="D191" s="827"/>
      <c r="E191" s="836"/>
      <c r="F191" s="837"/>
      <c r="G191" s="837"/>
      <c r="H191" s="837"/>
      <c r="I191" s="837"/>
    </row>
    <row r="192" spans="1:9" x14ac:dyDescent="0.2">
      <c r="B192" s="304"/>
      <c r="C192" s="827"/>
      <c r="D192" s="827"/>
      <c r="E192" s="836"/>
      <c r="F192" s="837"/>
      <c r="G192" s="837"/>
      <c r="H192" s="837"/>
      <c r="I192" s="837"/>
    </row>
    <row r="193" spans="1:9" x14ac:dyDescent="0.2">
      <c r="B193" s="304" t="s">
        <v>557</v>
      </c>
      <c r="C193" s="305"/>
      <c r="D193" s="827"/>
      <c r="E193" s="836"/>
      <c r="F193" s="837"/>
      <c r="G193" s="837"/>
      <c r="H193" s="837"/>
      <c r="I193" s="837"/>
    </row>
    <row r="194" spans="1:9" x14ac:dyDescent="0.2">
      <c r="B194" s="306" t="s">
        <v>558</v>
      </c>
      <c r="C194" s="252"/>
      <c r="D194" s="827"/>
      <c r="E194" s="836"/>
      <c r="F194" s="837"/>
      <c r="G194" s="837"/>
      <c r="H194" s="837"/>
      <c r="I194" s="837"/>
    </row>
    <row r="195" spans="1:9" ht="7.5" customHeight="1" x14ac:dyDescent="0.2"/>
    <row r="196" spans="1:9" x14ac:dyDescent="0.2">
      <c r="A196" s="291" t="s">
        <v>163</v>
      </c>
      <c r="B196" s="301" t="s">
        <v>554</v>
      </c>
      <c r="C196" s="302"/>
      <c r="D196" s="302"/>
      <c r="E196" s="303"/>
      <c r="F196" s="837"/>
      <c r="G196" s="837"/>
      <c r="H196" s="837"/>
      <c r="I196" s="837"/>
    </row>
    <row r="197" spans="1:9" x14ac:dyDescent="0.2">
      <c r="A197" s="291"/>
      <c r="B197" s="838"/>
      <c r="C197" s="839"/>
      <c r="D197" s="839"/>
      <c r="E197" s="840"/>
      <c r="F197" s="837"/>
      <c r="G197" s="837"/>
      <c r="H197" s="837"/>
      <c r="I197" s="837"/>
    </row>
    <row r="198" spans="1:9" x14ac:dyDescent="0.2">
      <c r="B198" s="304" t="s">
        <v>555</v>
      </c>
      <c r="C198" s="827"/>
      <c r="D198" s="827"/>
      <c r="E198" s="836"/>
      <c r="F198" s="837"/>
      <c r="G198" s="837"/>
      <c r="H198" s="837"/>
      <c r="I198" s="837"/>
    </row>
    <row r="199" spans="1:9" x14ac:dyDescent="0.2">
      <c r="B199" s="304" t="s">
        <v>883</v>
      </c>
      <c r="C199" s="827"/>
      <c r="D199" s="827"/>
      <c r="E199" s="836"/>
      <c r="F199" s="837"/>
      <c r="G199" s="837"/>
      <c r="H199" s="837"/>
      <c r="I199" s="837"/>
    </row>
    <row r="200" spans="1:9" x14ac:dyDescent="0.2">
      <c r="B200" s="304" t="s">
        <v>556</v>
      </c>
      <c r="C200" s="827"/>
      <c r="D200" s="827"/>
      <c r="E200" s="836"/>
      <c r="F200" s="837"/>
      <c r="G200" s="837"/>
      <c r="H200" s="837"/>
      <c r="I200" s="837"/>
    </row>
    <row r="201" spans="1:9" x14ac:dyDescent="0.2">
      <c r="B201" s="304"/>
      <c r="C201" s="827"/>
      <c r="D201" s="827"/>
      <c r="E201" s="836"/>
      <c r="F201" s="837"/>
      <c r="G201" s="837"/>
      <c r="H201" s="837"/>
      <c r="I201" s="837"/>
    </row>
    <row r="202" spans="1:9" x14ac:dyDescent="0.2">
      <c r="B202" s="304" t="s">
        <v>557</v>
      </c>
      <c r="C202" s="305"/>
      <c r="D202" s="827"/>
      <c r="E202" s="836"/>
      <c r="F202" s="837"/>
      <c r="G202" s="837"/>
      <c r="H202" s="837"/>
      <c r="I202" s="837"/>
    </row>
    <row r="203" spans="1:9" x14ac:dyDescent="0.2">
      <c r="B203" s="306" t="s">
        <v>558</v>
      </c>
      <c r="C203" s="252"/>
      <c r="D203" s="827"/>
      <c r="E203" s="836"/>
      <c r="F203" s="837"/>
      <c r="G203" s="837"/>
      <c r="H203" s="837"/>
      <c r="I203" s="837"/>
    </row>
    <row r="204" spans="1:9" ht="7.5" customHeight="1" x14ac:dyDescent="0.2"/>
    <row r="205" spans="1:9" x14ac:dyDescent="0.2">
      <c r="A205" s="291" t="s">
        <v>169</v>
      </c>
      <c r="B205" s="301" t="s">
        <v>554</v>
      </c>
      <c r="C205" s="302"/>
      <c r="D205" s="302"/>
      <c r="E205" s="303"/>
      <c r="F205" s="837"/>
      <c r="G205" s="837"/>
      <c r="H205" s="837"/>
      <c r="I205" s="837"/>
    </row>
    <row r="206" spans="1:9" x14ac:dyDescent="0.2">
      <c r="A206" s="291"/>
      <c r="B206" s="838"/>
      <c r="C206" s="839"/>
      <c r="D206" s="839"/>
      <c r="E206" s="840"/>
      <c r="F206" s="837"/>
      <c r="G206" s="837"/>
      <c r="H206" s="837"/>
      <c r="I206" s="837"/>
    </row>
    <row r="207" spans="1:9" x14ac:dyDescent="0.2">
      <c r="B207" s="304" t="s">
        <v>555</v>
      </c>
      <c r="C207" s="827"/>
      <c r="D207" s="827"/>
      <c r="E207" s="836"/>
      <c r="F207" s="837"/>
      <c r="G207" s="837"/>
      <c r="H207" s="837"/>
      <c r="I207" s="837"/>
    </row>
    <row r="208" spans="1:9" x14ac:dyDescent="0.2">
      <c r="B208" s="304" t="s">
        <v>883</v>
      </c>
      <c r="C208" s="827"/>
      <c r="D208" s="827"/>
      <c r="E208" s="836"/>
      <c r="F208" s="837"/>
      <c r="G208" s="837"/>
      <c r="H208" s="837"/>
      <c r="I208" s="837"/>
    </row>
    <row r="209" spans="1:9" x14ac:dyDescent="0.2">
      <c r="B209" s="304" t="s">
        <v>556</v>
      </c>
      <c r="C209" s="827"/>
      <c r="D209" s="827"/>
      <c r="E209" s="836"/>
      <c r="F209" s="837"/>
      <c r="G209" s="837"/>
      <c r="H209" s="837"/>
      <c r="I209" s="837"/>
    </row>
    <row r="210" spans="1:9" x14ac:dyDescent="0.2">
      <c r="B210" s="304"/>
      <c r="C210" s="827"/>
      <c r="D210" s="827"/>
      <c r="E210" s="836"/>
      <c r="F210" s="837"/>
      <c r="G210" s="837"/>
      <c r="H210" s="837"/>
      <c r="I210" s="837"/>
    </row>
    <row r="211" spans="1:9" x14ac:dyDescent="0.2">
      <c r="B211" s="304" t="s">
        <v>557</v>
      </c>
      <c r="C211" s="305"/>
      <c r="D211" s="827"/>
      <c r="E211" s="836"/>
      <c r="F211" s="837"/>
      <c r="G211" s="837"/>
      <c r="H211" s="837"/>
      <c r="I211" s="837"/>
    </row>
    <row r="212" spans="1:9" x14ac:dyDescent="0.2">
      <c r="B212" s="306" t="s">
        <v>558</v>
      </c>
      <c r="C212" s="252"/>
      <c r="D212" s="827"/>
      <c r="E212" s="836"/>
      <c r="F212" s="837"/>
      <c r="G212" s="837"/>
      <c r="H212" s="837"/>
      <c r="I212" s="837"/>
    </row>
    <row r="214" spans="1:9" x14ac:dyDescent="0.2">
      <c r="A214" s="291" t="s">
        <v>210</v>
      </c>
      <c r="B214" s="301" t="s">
        <v>554</v>
      </c>
      <c r="C214" s="302"/>
      <c r="D214" s="302"/>
      <c r="E214" s="303"/>
      <c r="F214" s="837"/>
      <c r="G214" s="837"/>
      <c r="H214" s="837"/>
      <c r="I214" s="837"/>
    </row>
    <row r="215" spans="1:9" x14ac:dyDescent="0.2">
      <c r="A215" s="291"/>
      <c r="B215" s="838"/>
      <c r="C215" s="839"/>
      <c r="D215" s="839"/>
      <c r="E215" s="840"/>
      <c r="F215" s="837"/>
      <c r="G215" s="837"/>
      <c r="H215" s="837"/>
      <c r="I215" s="837"/>
    </row>
    <row r="216" spans="1:9" x14ac:dyDescent="0.2">
      <c r="B216" s="304" t="s">
        <v>555</v>
      </c>
      <c r="C216" s="827"/>
      <c r="D216" s="827"/>
      <c r="E216" s="836"/>
      <c r="F216" s="837"/>
      <c r="G216" s="837"/>
      <c r="H216" s="837"/>
      <c r="I216" s="837"/>
    </row>
    <row r="217" spans="1:9" x14ac:dyDescent="0.2">
      <c r="B217" s="304" t="s">
        <v>883</v>
      </c>
      <c r="C217" s="827"/>
      <c r="D217" s="827"/>
      <c r="E217" s="836"/>
      <c r="F217" s="837"/>
      <c r="G217" s="837"/>
      <c r="H217" s="837"/>
      <c r="I217" s="837"/>
    </row>
    <row r="218" spans="1:9" x14ac:dyDescent="0.2">
      <c r="B218" s="304" t="s">
        <v>556</v>
      </c>
      <c r="C218" s="827"/>
      <c r="D218" s="827"/>
      <c r="E218" s="836"/>
      <c r="F218" s="837"/>
      <c r="G218" s="837"/>
      <c r="H218" s="837"/>
      <c r="I218" s="837"/>
    </row>
    <row r="219" spans="1:9" x14ac:dyDescent="0.2">
      <c r="B219" s="304"/>
      <c r="C219" s="827"/>
      <c r="D219" s="827"/>
      <c r="E219" s="836"/>
      <c r="F219" s="837"/>
      <c r="G219" s="837"/>
      <c r="H219" s="837"/>
      <c r="I219" s="837"/>
    </row>
    <row r="220" spans="1:9" x14ac:dyDescent="0.2">
      <c r="B220" s="304" t="s">
        <v>557</v>
      </c>
      <c r="C220" s="305"/>
      <c r="D220" s="827"/>
      <c r="E220" s="836"/>
      <c r="F220" s="837"/>
      <c r="G220" s="837"/>
      <c r="H220" s="837"/>
      <c r="I220" s="837"/>
    </row>
    <row r="221" spans="1:9" x14ac:dyDescent="0.2">
      <c r="B221" s="306" t="s">
        <v>558</v>
      </c>
      <c r="C221" s="252"/>
      <c r="D221" s="827"/>
      <c r="E221" s="836"/>
      <c r="F221" s="837"/>
      <c r="G221" s="837"/>
      <c r="H221" s="837"/>
      <c r="I221" s="837"/>
    </row>
    <row r="222" spans="1:9" ht="7.5" customHeight="1" x14ac:dyDescent="0.2"/>
    <row r="223" spans="1:9" x14ac:dyDescent="0.2">
      <c r="A223" s="291" t="s">
        <v>211</v>
      </c>
      <c r="B223" s="301" t="s">
        <v>554</v>
      </c>
      <c r="C223" s="302"/>
      <c r="D223" s="302"/>
      <c r="E223" s="303"/>
      <c r="F223" s="837"/>
      <c r="G223" s="837"/>
      <c r="H223" s="837"/>
      <c r="I223" s="837"/>
    </row>
    <row r="224" spans="1:9" x14ac:dyDescent="0.2">
      <c r="A224" s="291"/>
      <c r="B224" s="838"/>
      <c r="C224" s="839"/>
      <c r="D224" s="839"/>
      <c r="E224" s="840"/>
      <c r="F224" s="837"/>
      <c r="G224" s="837"/>
      <c r="H224" s="837"/>
      <c r="I224" s="837"/>
    </row>
    <row r="225" spans="1:9" x14ac:dyDescent="0.2">
      <c r="B225" s="304" t="s">
        <v>555</v>
      </c>
      <c r="C225" s="827"/>
      <c r="D225" s="827"/>
      <c r="E225" s="836"/>
      <c r="F225" s="837"/>
      <c r="G225" s="837"/>
      <c r="H225" s="837"/>
      <c r="I225" s="837"/>
    </row>
    <row r="226" spans="1:9" x14ac:dyDescent="0.2">
      <c r="B226" s="304" t="s">
        <v>883</v>
      </c>
      <c r="C226" s="827"/>
      <c r="D226" s="827"/>
      <c r="E226" s="836"/>
      <c r="F226" s="837"/>
      <c r="G226" s="837"/>
      <c r="H226" s="837"/>
      <c r="I226" s="837"/>
    </row>
    <row r="227" spans="1:9" x14ac:dyDescent="0.2">
      <c r="B227" s="304" t="s">
        <v>556</v>
      </c>
      <c r="C227" s="827"/>
      <c r="D227" s="827"/>
      <c r="E227" s="836"/>
      <c r="F227" s="837"/>
      <c r="G227" s="837"/>
      <c r="H227" s="837"/>
      <c r="I227" s="837"/>
    </row>
    <row r="228" spans="1:9" x14ac:dyDescent="0.2">
      <c r="B228" s="304"/>
      <c r="C228" s="827"/>
      <c r="D228" s="827"/>
      <c r="E228" s="836"/>
      <c r="F228" s="837"/>
      <c r="G228" s="837"/>
      <c r="H228" s="837"/>
      <c r="I228" s="837"/>
    </row>
    <row r="229" spans="1:9" x14ac:dyDescent="0.2">
      <c r="B229" s="304" t="s">
        <v>557</v>
      </c>
      <c r="C229" s="305"/>
      <c r="D229" s="827"/>
      <c r="E229" s="836"/>
      <c r="F229" s="837"/>
      <c r="G229" s="837"/>
      <c r="H229" s="837"/>
      <c r="I229" s="837"/>
    </row>
    <row r="230" spans="1:9" x14ac:dyDescent="0.2">
      <c r="B230" s="306" t="s">
        <v>558</v>
      </c>
      <c r="C230" s="252"/>
      <c r="D230" s="827"/>
      <c r="E230" s="836"/>
      <c r="F230" s="837"/>
      <c r="G230" s="837"/>
      <c r="H230" s="837"/>
      <c r="I230" s="837"/>
    </row>
    <row r="231" spans="1:9" ht="7.5" customHeight="1" x14ac:dyDescent="0.2"/>
    <row r="232" spans="1:9" x14ac:dyDescent="0.2">
      <c r="A232" s="291" t="s">
        <v>214</v>
      </c>
      <c r="B232" s="301" t="s">
        <v>554</v>
      </c>
      <c r="C232" s="302"/>
      <c r="D232" s="302"/>
      <c r="E232" s="303"/>
      <c r="F232" s="837"/>
      <c r="G232" s="837"/>
      <c r="H232" s="837"/>
      <c r="I232" s="837"/>
    </row>
    <row r="233" spans="1:9" x14ac:dyDescent="0.2">
      <c r="A233" s="291"/>
      <c r="B233" s="838"/>
      <c r="C233" s="839"/>
      <c r="D233" s="839"/>
      <c r="E233" s="840"/>
      <c r="F233" s="837"/>
      <c r="G233" s="837"/>
      <c r="H233" s="837"/>
      <c r="I233" s="837"/>
    </row>
    <row r="234" spans="1:9" x14ac:dyDescent="0.2">
      <c r="B234" s="304" t="s">
        <v>555</v>
      </c>
      <c r="C234" s="827"/>
      <c r="D234" s="827"/>
      <c r="E234" s="836"/>
      <c r="F234" s="837"/>
      <c r="G234" s="837"/>
      <c r="H234" s="837"/>
      <c r="I234" s="837"/>
    </row>
    <row r="235" spans="1:9" x14ac:dyDescent="0.2">
      <c r="B235" s="304" t="s">
        <v>883</v>
      </c>
      <c r="C235" s="827"/>
      <c r="D235" s="827"/>
      <c r="E235" s="836"/>
      <c r="F235" s="837"/>
      <c r="G235" s="837"/>
      <c r="H235" s="837"/>
      <c r="I235" s="837"/>
    </row>
    <row r="236" spans="1:9" x14ac:dyDescent="0.2">
      <c r="B236" s="304" t="s">
        <v>556</v>
      </c>
      <c r="C236" s="827"/>
      <c r="D236" s="827"/>
      <c r="E236" s="836"/>
      <c r="F236" s="837"/>
      <c r="G236" s="837"/>
      <c r="H236" s="837"/>
      <c r="I236" s="837"/>
    </row>
    <row r="237" spans="1:9" x14ac:dyDescent="0.2">
      <c r="B237" s="304"/>
      <c r="C237" s="827"/>
      <c r="D237" s="827"/>
      <c r="E237" s="836"/>
      <c r="F237" s="837"/>
      <c r="G237" s="837"/>
      <c r="H237" s="837"/>
      <c r="I237" s="837"/>
    </row>
    <row r="238" spans="1:9" x14ac:dyDescent="0.2">
      <c r="B238" s="304" t="s">
        <v>557</v>
      </c>
      <c r="C238" s="305"/>
      <c r="D238" s="827"/>
      <c r="E238" s="836"/>
      <c r="F238" s="837"/>
      <c r="G238" s="837"/>
      <c r="H238" s="837"/>
      <c r="I238" s="837"/>
    </row>
    <row r="239" spans="1:9" x14ac:dyDescent="0.2">
      <c r="B239" s="306" t="s">
        <v>558</v>
      </c>
      <c r="C239" s="252"/>
      <c r="D239" s="827"/>
      <c r="E239" s="836"/>
      <c r="F239" s="837"/>
      <c r="G239" s="837"/>
      <c r="H239" s="837"/>
      <c r="I239" s="837"/>
    </row>
    <row r="240" spans="1:9" ht="7.5" customHeight="1" x14ac:dyDescent="0.2"/>
    <row r="241" spans="1:9" x14ac:dyDescent="0.2">
      <c r="A241" s="291" t="s">
        <v>448</v>
      </c>
      <c r="B241" s="301" t="s">
        <v>554</v>
      </c>
      <c r="C241" s="302"/>
      <c r="D241" s="302"/>
      <c r="E241" s="303"/>
      <c r="F241" s="837"/>
      <c r="G241" s="837"/>
      <c r="H241" s="837"/>
      <c r="I241" s="837"/>
    </row>
    <row r="242" spans="1:9" x14ac:dyDescent="0.2">
      <c r="A242" s="291"/>
      <c r="B242" s="838"/>
      <c r="C242" s="839"/>
      <c r="D242" s="839"/>
      <c r="E242" s="840"/>
      <c r="F242" s="837"/>
      <c r="G242" s="837"/>
      <c r="H242" s="837"/>
      <c r="I242" s="837"/>
    </row>
    <row r="243" spans="1:9" x14ac:dyDescent="0.2">
      <c r="B243" s="304" t="s">
        <v>555</v>
      </c>
      <c r="C243" s="827"/>
      <c r="D243" s="827"/>
      <c r="E243" s="836"/>
      <c r="F243" s="837"/>
      <c r="G243" s="837"/>
      <c r="H243" s="837"/>
      <c r="I243" s="837"/>
    </row>
    <row r="244" spans="1:9" x14ac:dyDescent="0.2">
      <c r="B244" s="304" t="s">
        <v>883</v>
      </c>
      <c r="C244" s="827"/>
      <c r="D244" s="827"/>
      <c r="E244" s="836"/>
      <c r="F244" s="837"/>
      <c r="G244" s="837"/>
      <c r="H244" s="837"/>
      <c r="I244" s="837"/>
    </row>
    <row r="245" spans="1:9" x14ac:dyDescent="0.2">
      <c r="B245" s="304" t="s">
        <v>556</v>
      </c>
      <c r="C245" s="827"/>
      <c r="D245" s="827"/>
      <c r="E245" s="836"/>
      <c r="F245" s="837"/>
      <c r="G245" s="837"/>
      <c r="H245" s="837"/>
      <c r="I245" s="837"/>
    </row>
    <row r="246" spans="1:9" x14ac:dyDescent="0.2">
      <c r="B246" s="304"/>
      <c r="C246" s="827"/>
      <c r="D246" s="827"/>
      <c r="E246" s="836"/>
      <c r="F246" s="837"/>
      <c r="G246" s="837"/>
      <c r="H246" s="837"/>
      <c r="I246" s="837"/>
    </row>
    <row r="247" spans="1:9" x14ac:dyDescent="0.2">
      <c r="B247" s="304" t="s">
        <v>557</v>
      </c>
      <c r="C247" s="305"/>
      <c r="D247" s="827"/>
      <c r="E247" s="836"/>
      <c r="F247" s="837"/>
      <c r="G247" s="837"/>
      <c r="H247" s="837"/>
      <c r="I247" s="837"/>
    </row>
    <row r="248" spans="1:9" x14ac:dyDescent="0.2">
      <c r="B248" s="306" t="s">
        <v>558</v>
      </c>
      <c r="C248" s="252"/>
      <c r="D248" s="827"/>
      <c r="E248" s="836"/>
      <c r="F248" s="837"/>
      <c r="G248" s="837"/>
      <c r="H248" s="837"/>
      <c r="I248" s="837"/>
    </row>
    <row r="249" spans="1:9" ht="7.5" customHeight="1" x14ac:dyDescent="0.2"/>
    <row r="250" spans="1:9" x14ac:dyDescent="0.2">
      <c r="A250" s="291" t="s">
        <v>449</v>
      </c>
      <c r="B250" s="301" t="s">
        <v>554</v>
      </c>
      <c r="C250" s="302"/>
      <c r="D250" s="302"/>
      <c r="E250" s="303"/>
      <c r="F250" s="837"/>
      <c r="G250" s="837"/>
      <c r="H250" s="837"/>
      <c r="I250" s="837"/>
    </row>
    <row r="251" spans="1:9" x14ac:dyDescent="0.2">
      <c r="A251" s="291"/>
      <c r="B251" s="838"/>
      <c r="C251" s="839"/>
      <c r="D251" s="839"/>
      <c r="E251" s="840"/>
      <c r="F251" s="837"/>
      <c r="G251" s="837"/>
      <c r="H251" s="837"/>
      <c r="I251" s="837"/>
    </row>
    <row r="252" spans="1:9" x14ac:dyDescent="0.2">
      <c r="B252" s="304" t="s">
        <v>555</v>
      </c>
      <c r="C252" s="827"/>
      <c r="D252" s="827"/>
      <c r="E252" s="836"/>
      <c r="F252" s="837"/>
      <c r="G252" s="837"/>
      <c r="H252" s="837"/>
      <c r="I252" s="837"/>
    </row>
    <row r="253" spans="1:9" x14ac:dyDescent="0.2">
      <c r="B253" s="304" t="s">
        <v>883</v>
      </c>
      <c r="C253" s="827"/>
      <c r="D253" s="827"/>
      <c r="E253" s="836"/>
      <c r="F253" s="837"/>
      <c r="G253" s="837"/>
      <c r="H253" s="837"/>
      <c r="I253" s="837"/>
    </row>
    <row r="254" spans="1:9" x14ac:dyDescent="0.2">
      <c r="B254" s="304" t="s">
        <v>556</v>
      </c>
      <c r="C254" s="827"/>
      <c r="D254" s="827"/>
      <c r="E254" s="836"/>
      <c r="F254" s="837"/>
      <c r="G254" s="837"/>
      <c r="H254" s="837"/>
      <c r="I254" s="837"/>
    </row>
    <row r="255" spans="1:9" x14ac:dyDescent="0.2">
      <c r="B255" s="304"/>
      <c r="C255" s="827"/>
      <c r="D255" s="827"/>
      <c r="E255" s="836"/>
      <c r="F255" s="837"/>
      <c r="G255" s="837"/>
      <c r="H255" s="837"/>
      <c r="I255" s="837"/>
    </row>
    <row r="256" spans="1:9" x14ac:dyDescent="0.2">
      <c r="B256" s="304" t="s">
        <v>557</v>
      </c>
      <c r="C256" s="305"/>
      <c r="D256" s="827"/>
      <c r="E256" s="836"/>
      <c r="F256" s="837"/>
      <c r="G256" s="837"/>
      <c r="H256" s="837"/>
      <c r="I256" s="837"/>
    </row>
    <row r="257" spans="1:9" x14ac:dyDescent="0.2">
      <c r="B257" s="306" t="s">
        <v>558</v>
      </c>
      <c r="C257" s="252"/>
      <c r="D257" s="827"/>
      <c r="E257" s="836"/>
      <c r="F257" s="837"/>
      <c r="G257" s="837"/>
      <c r="H257" s="837"/>
      <c r="I257" s="837"/>
    </row>
    <row r="259" spans="1:9" x14ac:dyDescent="0.2">
      <c r="A259" s="291" t="s">
        <v>451</v>
      </c>
      <c r="B259" s="301" t="s">
        <v>554</v>
      </c>
      <c r="C259" s="302"/>
      <c r="D259" s="302"/>
      <c r="E259" s="303"/>
      <c r="F259" s="837"/>
      <c r="G259" s="837"/>
      <c r="H259" s="837"/>
      <c r="I259" s="837"/>
    </row>
    <row r="260" spans="1:9" x14ac:dyDescent="0.2">
      <c r="A260" s="291"/>
      <c r="B260" s="838"/>
      <c r="C260" s="839"/>
      <c r="D260" s="839"/>
      <c r="E260" s="840"/>
      <c r="F260" s="837"/>
      <c r="G260" s="837"/>
      <c r="H260" s="837"/>
      <c r="I260" s="837"/>
    </row>
    <row r="261" spans="1:9" x14ac:dyDescent="0.2">
      <c r="B261" s="304" t="s">
        <v>555</v>
      </c>
      <c r="C261" s="827"/>
      <c r="D261" s="827"/>
      <c r="E261" s="836"/>
      <c r="F261" s="837"/>
      <c r="G261" s="837"/>
      <c r="H261" s="837"/>
      <c r="I261" s="837"/>
    </row>
    <row r="262" spans="1:9" x14ac:dyDescent="0.2">
      <c r="B262" s="304" t="s">
        <v>883</v>
      </c>
      <c r="C262" s="827"/>
      <c r="D262" s="827"/>
      <c r="E262" s="836"/>
      <c r="F262" s="837"/>
      <c r="G262" s="837"/>
      <c r="H262" s="837"/>
      <c r="I262" s="837"/>
    </row>
    <row r="263" spans="1:9" x14ac:dyDescent="0.2">
      <c r="B263" s="304" t="s">
        <v>556</v>
      </c>
      <c r="C263" s="827"/>
      <c r="D263" s="827"/>
      <c r="E263" s="836"/>
      <c r="F263" s="837"/>
      <c r="G263" s="837"/>
      <c r="H263" s="837"/>
      <c r="I263" s="837"/>
    </row>
    <row r="264" spans="1:9" x14ac:dyDescent="0.2">
      <c r="B264" s="304"/>
      <c r="C264" s="827"/>
      <c r="D264" s="827"/>
      <c r="E264" s="836"/>
      <c r="F264" s="837"/>
      <c r="G264" s="837"/>
      <c r="H264" s="837"/>
      <c r="I264" s="837"/>
    </row>
    <row r="265" spans="1:9" x14ac:dyDescent="0.2">
      <c r="B265" s="304" t="s">
        <v>557</v>
      </c>
      <c r="C265" s="305"/>
      <c r="D265" s="827"/>
      <c r="E265" s="836"/>
      <c r="F265" s="837"/>
      <c r="G265" s="837"/>
      <c r="H265" s="837"/>
      <c r="I265" s="837"/>
    </row>
    <row r="266" spans="1:9" x14ac:dyDescent="0.2">
      <c r="B266" s="306" t="s">
        <v>558</v>
      </c>
      <c r="C266" s="252"/>
      <c r="D266" s="827"/>
      <c r="E266" s="836"/>
      <c r="F266" s="837"/>
      <c r="G266" s="837"/>
      <c r="H266" s="837"/>
      <c r="I266" s="837"/>
    </row>
    <row r="267" spans="1:9" ht="7.5" customHeight="1" x14ac:dyDescent="0.2"/>
    <row r="268" spans="1:9" x14ac:dyDescent="0.2">
      <c r="A268" s="291" t="s">
        <v>455</v>
      </c>
      <c r="B268" s="301" t="s">
        <v>554</v>
      </c>
      <c r="C268" s="302"/>
      <c r="D268" s="302"/>
      <c r="E268" s="303"/>
      <c r="F268" s="837"/>
      <c r="G268" s="837"/>
      <c r="H268" s="837"/>
      <c r="I268" s="837"/>
    </row>
    <row r="269" spans="1:9" x14ac:dyDescent="0.2">
      <c r="A269" s="291"/>
      <c r="B269" s="838"/>
      <c r="C269" s="839"/>
      <c r="D269" s="839"/>
      <c r="E269" s="840"/>
      <c r="F269" s="837"/>
      <c r="G269" s="837"/>
      <c r="H269" s="837"/>
      <c r="I269" s="837"/>
    </row>
    <row r="270" spans="1:9" x14ac:dyDescent="0.2">
      <c r="B270" s="304" t="s">
        <v>555</v>
      </c>
      <c r="C270" s="827"/>
      <c r="D270" s="827"/>
      <c r="E270" s="836"/>
      <c r="F270" s="837"/>
      <c r="G270" s="837"/>
      <c r="H270" s="837"/>
      <c r="I270" s="837"/>
    </row>
    <row r="271" spans="1:9" x14ac:dyDescent="0.2">
      <c r="B271" s="304" t="s">
        <v>883</v>
      </c>
      <c r="C271" s="827"/>
      <c r="D271" s="827"/>
      <c r="E271" s="836"/>
      <c r="F271" s="837"/>
      <c r="G271" s="837"/>
      <c r="H271" s="837"/>
      <c r="I271" s="837"/>
    </row>
    <row r="272" spans="1:9" x14ac:dyDescent="0.2">
      <c r="B272" s="304" t="s">
        <v>556</v>
      </c>
      <c r="C272" s="827"/>
      <c r="D272" s="827"/>
      <c r="E272" s="836"/>
      <c r="F272" s="837"/>
      <c r="G272" s="837"/>
      <c r="H272" s="837"/>
      <c r="I272" s="837"/>
    </row>
    <row r="273" spans="1:9" x14ac:dyDescent="0.2">
      <c r="B273" s="304"/>
      <c r="C273" s="827"/>
      <c r="D273" s="827"/>
      <c r="E273" s="836"/>
      <c r="F273" s="837"/>
      <c r="G273" s="837"/>
      <c r="H273" s="837"/>
      <c r="I273" s="837"/>
    </row>
    <row r="274" spans="1:9" x14ac:dyDescent="0.2">
      <c r="B274" s="304" t="s">
        <v>557</v>
      </c>
      <c r="C274" s="305"/>
      <c r="D274" s="827"/>
      <c r="E274" s="836"/>
      <c r="F274" s="837"/>
      <c r="G274" s="837"/>
      <c r="H274" s="837"/>
      <c r="I274" s="837"/>
    </row>
    <row r="275" spans="1:9" x14ac:dyDescent="0.2">
      <c r="B275" s="306" t="s">
        <v>558</v>
      </c>
      <c r="C275" s="252"/>
      <c r="D275" s="827"/>
      <c r="E275" s="836"/>
      <c r="F275" s="837"/>
      <c r="G275" s="837"/>
      <c r="H275" s="837"/>
      <c r="I275" s="837"/>
    </row>
    <row r="276" spans="1:9" ht="7.5" customHeight="1" x14ac:dyDescent="0.2"/>
    <row r="277" spans="1:9" x14ac:dyDescent="0.2">
      <c r="A277" s="291" t="s">
        <v>456</v>
      </c>
      <c r="B277" s="301" t="s">
        <v>554</v>
      </c>
      <c r="C277" s="302"/>
      <c r="D277" s="302"/>
      <c r="E277" s="303"/>
      <c r="F277" s="837"/>
      <c r="G277" s="837"/>
      <c r="H277" s="837"/>
      <c r="I277" s="837"/>
    </row>
    <row r="278" spans="1:9" x14ac:dyDescent="0.2">
      <c r="A278" s="291"/>
      <c r="B278" s="838"/>
      <c r="C278" s="839"/>
      <c r="D278" s="839"/>
      <c r="E278" s="840"/>
      <c r="F278" s="837"/>
      <c r="G278" s="837"/>
      <c r="H278" s="837"/>
      <c r="I278" s="837"/>
    </row>
    <row r="279" spans="1:9" x14ac:dyDescent="0.2">
      <c r="B279" s="304" t="s">
        <v>555</v>
      </c>
      <c r="C279" s="827"/>
      <c r="D279" s="827"/>
      <c r="E279" s="836"/>
      <c r="F279" s="837"/>
      <c r="G279" s="837"/>
      <c r="H279" s="837"/>
      <c r="I279" s="837"/>
    </row>
    <row r="280" spans="1:9" x14ac:dyDescent="0.2">
      <c r="B280" s="304" t="s">
        <v>883</v>
      </c>
      <c r="C280" s="827"/>
      <c r="D280" s="827"/>
      <c r="E280" s="836"/>
      <c r="F280" s="837"/>
      <c r="G280" s="837"/>
      <c r="H280" s="837"/>
      <c r="I280" s="837"/>
    </row>
    <row r="281" spans="1:9" x14ac:dyDescent="0.2">
      <c r="B281" s="304" t="s">
        <v>556</v>
      </c>
      <c r="C281" s="827"/>
      <c r="D281" s="827"/>
      <c r="E281" s="836"/>
      <c r="F281" s="837"/>
      <c r="G281" s="837"/>
      <c r="H281" s="837"/>
      <c r="I281" s="837"/>
    </row>
    <row r="282" spans="1:9" x14ac:dyDescent="0.2">
      <c r="B282" s="304"/>
      <c r="C282" s="827"/>
      <c r="D282" s="827"/>
      <c r="E282" s="836"/>
      <c r="F282" s="837"/>
      <c r="G282" s="837"/>
      <c r="H282" s="837"/>
      <c r="I282" s="837"/>
    </row>
    <row r="283" spans="1:9" x14ac:dyDescent="0.2">
      <c r="B283" s="304" t="s">
        <v>557</v>
      </c>
      <c r="C283" s="305"/>
      <c r="D283" s="827"/>
      <c r="E283" s="836"/>
      <c r="F283" s="837"/>
      <c r="G283" s="837"/>
      <c r="H283" s="837"/>
      <c r="I283" s="837"/>
    </row>
    <row r="284" spans="1:9" x14ac:dyDescent="0.2">
      <c r="B284" s="306" t="s">
        <v>558</v>
      </c>
      <c r="C284" s="252"/>
      <c r="D284" s="827"/>
      <c r="E284" s="836"/>
      <c r="F284" s="837"/>
      <c r="G284" s="837"/>
      <c r="H284" s="837"/>
      <c r="I284" s="837"/>
    </row>
    <row r="285" spans="1:9" ht="7.5" customHeight="1" x14ac:dyDescent="0.2"/>
    <row r="286" spans="1:9" x14ac:dyDescent="0.2">
      <c r="A286" s="291" t="s">
        <v>458</v>
      </c>
      <c r="B286" s="301" t="s">
        <v>554</v>
      </c>
      <c r="C286" s="302"/>
      <c r="D286" s="302"/>
      <c r="E286" s="303"/>
      <c r="F286" s="837"/>
      <c r="G286" s="837"/>
      <c r="H286" s="837"/>
      <c r="I286" s="837"/>
    </row>
    <row r="287" spans="1:9" x14ac:dyDescent="0.2">
      <c r="A287" s="291"/>
      <c r="B287" s="838"/>
      <c r="C287" s="839"/>
      <c r="D287" s="839"/>
      <c r="E287" s="840"/>
      <c r="F287" s="837"/>
      <c r="G287" s="837"/>
      <c r="H287" s="837"/>
      <c r="I287" s="837"/>
    </row>
    <row r="288" spans="1:9" x14ac:dyDescent="0.2">
      <c r="B288" s="304" t="s">
        <v>555</v>
      </c>
      <c r="C288" s="827"/>
      <c r="D288" s="827"/>
      <c r="E288" s="836"/>
      <c r="F288" s="837"/>
      <c r="G288" s="837"/>
      <c r="H288" s="837"/>
      <c r="I288" s="837"/>
    </row>
    <row r="289" spans="1:9" x14ac:dyDescent="0.2">
      <c r="B289" s="304" t="s">
        <v>883</v>
      </c>
      <c r="C289" s="827"/>
      <c r="D289" s="827"/>
      <c r="E289" s="836"/>
      <c r="F289" s="837"/>
      <c r="G289" s="837"/>
      <c r="H289" s="837"/>
      <c r="I289" s="837"/>
    </row>
    <row r="290" spans="1:9" x14ac:dyDescent="0.2">
      <c r="B290" s="304" t="s">
        <v>556</v>
      </c>
      <c r="C290" s="827"/>
      <c r="D290" s="827"/>
      <c r="E290" s="836"/>
      <c r="F290" s="837"/>
      <c r="G290" s="837"/>
      <c r="H290" s="837"/>
      <c r="I290" s="837"/>
    </row>
    <row r="291" spans="1:9" x14ac:dyDescent="0.2">
      <c r="B291" s="304"/>
      <c r="C291" s="827"/>
      <c r="D291" s="827"/>
      <c r="E291" s="836"/>
      <c r="F291" s="837"/>
      <c r="G291" s="837"/>
      <c r="H291" s="837"/>
      <c r="I291" s="837"/>
    </row>
    <row r="292" spans="1:9" x14ac:dyDescent="0.2">
      <c r="B292" s="304" t="s">
        <v>557</v>
      </c>
      <c r="C292" s="305"/>
      <c r="D292" s="827"/>
      <c r="E292" s="836"/>
      <c r="F292" s="837"/>
      <c r="G292" s="837"/>
      <c r="H292" s="837"/>
      <c r="I292" s="837"/>
    </row>
    <row r="293" spans="1:9" x14ac:dyDescent="0.2">
      <c r="B293" s="306" t="s">
        <v>558</v>
      </c>
      <c r="C293" s="252"/>
      <c r="D293" s="827"/>
      <c r="E293" s="836"/>
      <c r="F293" s="837"/>
      <c r="G293" s="837"/>
      <c r="H293" s="837"/>
      <c r="I293" s="837"/>
    </row>
    <row r="294" spans="1:9" ht="7.5" customHeight="1" x14ac:dyDescent="0.2"/>
    <row r="295" spans="1:9" x14ac:dyDescent="0.2">
      <c r="A295" s="291" t="s">
        <v>460</v>
      </c>
      <c r="B295" s="301" t="s">
        <v>554</v>
      </c>
      <c r="C295" s="302"/>
      <c r="D295" s="302"/>
      <c r="E295" s="303"/>
      <c r="F295" s="837"/>
      <c r="G295" s="837"/>
      <c r="H295" s="837"/>
      <c r="I295" s="837"/>
    </row>
    <row r="296" spans="1:9" x14ac:dyDescent="0.2">
      <c r="A296" s="291"/>
      <c r="B296" s="838"/>
      <c r="C296" s="839"/>
      <c r="D296" s="839"/>
      <c r="E296" s="840"/>
      <c r="F296" s="837"/>
      <c r="G296" s="837"/>
      <c r="H296" s="837"/>
      <c r="I296" s="837"/>
    </row>
    <row r="297" spans="1:9" x14ac:dyDescent="0.2">
      <c r="B297" s="304" t="s">
        <v>555</v>
      </c>
      <c r="C297" s="827"/>
      <c r="D297" s="827"/>
      <c r="E297" s="836"/>
      <c r="F297" s="837"/>
      <c r="G297" s="837"/>
      <c r="H297" s="837"/>
      <c r="I297" s="837"/>
    </row>
    <row r="298" spans="1:9" x14ac:dyDescent="0.2">
      <c r="B298" s="304" t="s">
        <v>883</v>
      </c>
      <c r="C298" s="827"/>
      <c r="D298" s="827"/>
      <c r="E298" s="836"/>
      <c r="F298" s="837"/>
      <c r="G298" s="837"/>
      <c r="H298" s="837"/>
      <c r="I298" s="837"/>
    </row>
    <row r="299" spans="1:9" x14ac:dyDescent="0.2">
      <c r="B299" s="304" t="s">
        <v>556</v>
      </c>
      <c r="C299" s="827"/>
      <c r="D299" s="827"/>
      <c r="E299" s="836"/>
      <c r="F299" s="837"/>
      <c r="G299" s="837"/>
      <c r="H299" s="837"/>
      <c r="I299" s="837"/>
    </row>
    <row r="300" spans="1:9" x14ac:dyDescent="0.2">
      <c r="B300" s="304"/>
      <c r="C300" s="827"/>
      <c r="D300" s="827"/>
      <c r="E300" s="836"/>
      <c r="F300" s="837"/>
      <c r="G300" s="837"/>
      <c r="H300" s="837"/>
      <c r="I300" s="837"/>
    </row>
    <row r="301" spans="1:9" x14ac:dyDescent="0.2">
      <c r="B301" s="304" t="s">
        <v>557</v>
      </c>
      <c r="C301" s="305"/>
      <c r="D301" s="827"/>
      <c r="E301" s="836"/>
      <c r="F301" s="837"/>
      <c r="G301" s="837"/>
      <c r="H301" s="837"/>
      <c r="I301" s="837"/>
    </row>
    <row r="302" spans="1:9" x14ac:dyDescent="0.2">
      <c r="B302" s="306" t="s">
        <v>558</v>
      </c>
      <c r="C302" s="252"/>
      <c r="D302" s="827"/>
      <c r="E302" s="836"/>
      <c r="F302" s="837"/>
      <c r="G302" s="837"/>
      <c r="H302" s="837"/>
      <c r="I302" s="837"/>
    </row>
    <row r="303" spans="1:9" ht="7.5" customHeight="1" x14ac:dyDescent="0.2"/>
    <row r="304" spans="1:9" x14ac:dyDescent="0.2">
      <c r="A304" s="291" t="s">
        <v>462</v>
      </c>
      <c r="B304" s="301" t="s">
        <v>554</v>
      </c>
      <c r="C304" s="302"/>
      <c r="D304" s="302"/>
      <c r="E304" s="303"/>
      <c r="F304" s="837"/>
      <c r="G304" s="837"/>
      <c r="H304" s="837"/>
      <c r="I304" s="837"/>
    </row>
    <row r="305" spans="1:9" x14ac:dyDescent="0.2">
      <c r="A305" s="291"/>
      <c r="B305" s="838"/>
      <c r="C305" s="839"/>
      <c r="D305" s="839"/>
      <c r="E305" s="840"/>
      <c r="F305" s="837"/>
      <c r="G305" s="837"/>
      <c r="H305" s="837"/>
      <c r="I305" s="837"/>
    </row>
    <row r="306" spans="1:9" x14ac:dyDescent="0.2">
      <c r="B306" s="304" t="s">
        <v>555</v>
      </c>
      <c r="C306" s="827"/>
      <c r="D306" s="827"/>
      <c r="E306" s="836"/>
      <c r="F306" s="837"/>
      <c r="G306" s="837"/>
      <c r="H306" s="837"/>
      <c r="I306" s="837"/>
    </row>
    <row r="307" spans="1:9" x14ac:dyDescent="0.2">
      <c r="B307" s="304" t="s">
        <v>883</v>
      </c>
      <c r="C307" s="827"/>
      <c r="D307" s="827"/>
      <c r="E307" s="836"/>
      <c r="F307" s="837"/>
      <c r="G307" s="837"/>
      <c r="H307" s="837"/>
      <c r="I307" s="837"/>
    </row>
    <row r="308" spans="1:9" x14ac:dyDescent="0.2">
      <c r="B308" s="304" t="s">
        <v>556</v>
      </c>
      <c r="C308" s="827"/>
      <c r="D308" s="827"/>
      <c r="E308" s="836"/>
      <c r="F308" s="837"/>
      <c r="G308" s="837"/>
      <c r="H308" s="837"/>
      <c r="I308" s="837"/>
    </row>
    <row r="309" spans="1:9" x14ac:dyDescent="0.2">
      <c r="B309" s="304"/>
      <c r="C309" s="827"/>
      <c r="D309" s="827"/>
      <c r="E309" s="836"/>
      <c r="F309" s="837"/>
      <c r="G309" s="837"/>
      <c r="H309" s="837"/>
      <c r="I309" s="837"/>
    </row>
    <row r="310" spans="1:9" x14ac:dyDescent="0.2">
      <c r="B310" s="304" t="s">
        <v>557</v>
      </c>
      <c r="C310" s="305"/>
      <c r="D310" s="827"/>
      <c r="E310" s="836"/>
      <c r="F310" s="837"/>
      <c r="G310" s="837"/>
      <c r="H310" s="837"/>
      <c r="I310" s="837"/>
    </row>
    <row r="311" spans="1:9" x14ac:dyDescent="0.2">
      <c r="B311" s="306" t="s">
        <v>558</v>
      </c>
      <c r="C311" s="252"/>
      <c r="D311" s="827"/>
      <c r="E311" s="836"/>
      <c r="F311" s="837"/>
      <c r="G311" s="837"/>
      <c r="H311" s="837"/>
      <c r="I311" s="837"/>
    </row>
    <row r="312" spans="1:9" x14ac:dyDescent="0.2">
      <c r="E312" s="25"/>
    </row>
  </sheetData>
  <sheetProtection algorithmName="SHA-512" hashValue="7WbNQPvhxQxc+Ryr28GEuztXhsXJFA/cv/vSUsxk5RDpCfAsQm5J7Y5WHTe3h7GOQ6Qw/IvA2B3WeFVYCo/8wQ==" saltValue="60/1A+/FMkEtL6BoxP1Wqw==" spinCount="100000" sheet="1" objects="1" scenarios="1"/>
  <mergeCells count="219">
    <mergeCell ref="A1:I1"/>
    <mergeCell ref="A3:I3"/>
    <mergeCell ref="A4:I4"/>
    <mergeCell ref="A5:I5"/>
    <mergeCell ref="A6:I6"/>
    <mergeCell ref="A7:I7"/>
    <mergeCell ref="B48:I48"/>
    <mergeCell ref="B59:I59"/>
    <mergeCell ref="B65:I65"/>
    <mergeCell ref="C67:I67"/>
    <mergeCell ref="C68:I68"/>
    <mergeCell ref="B70:I70"/>
    <mergeCell ref="A8:I8"/>
    <mergeCell ref="A9:I9"/>
    <mergeCell ref="A10:I10"/>
    <mergeCell ref="A20:I20"/>
    <mergeCell ref="B34:I34"/>
    <mergeCell ref="B41:I41"/>
    <mergeCell ref="B98:I98"/>
    <mergeCell ref="B100:I100"/>
    <mergeCell ref="B102:I102"/>
    <mergeCell ref="B110:I110"/>
    <mergeCell ref="B118:I118"/>
    <mergeCell ref="B128:I128"/>
    <mergeCell ref="C72:I72"/>
    <mergeCell ref="C73:I73"/>
    <mergeCell ref="B75:I75"/>
    <mergeCell ref="B79:I79"/>
    <mergeCell ref="B81:I81"/>
    <mergeCell ref="B90:I90"/>
    <mergeCell ref="B159:I159"/>
    <mergeCell ref="B160:I160"/>
    <mergeCell ref="B161:I161"/>
    <mergeCell ref="B162:I162"/>
    <mergeCell ref="B163:I163"/>
    <mergeCell ref="F167:I167"/>
    <mergeCell ref="B135:I135"/>
    <mergeCell ref="C136:I136"/>
    <mergeCell ref="C141:I141"/>
    <mergeCell ref="B149:I149"/>
    <mergeCell ref="B154:I154"/>
    <mergeCell ref="B158:I158"/>
    <mergeCell ref="F168:H168"/>
    <mergeCell ref="F169:F176"/>
    <mergeCell ref="G169:G176"/>
    <mergeCell ref="H169:H176"/>
    <mergeCell ref="I169:I176"/>
    <mergeCell ref="B170:E170"/>
    <mergeCell ref="C171:E171"/>
    <mergeCell ref="C172:E172"/>
    <mergeCell ref="C173:E173"/>
    <mergeCell ref="C174:E174"/>
    <mergeCell ref="D175:E175"/>
    <mergeCell ref="D176:E176"/>
    <mergeCell ref="F178:F185"/>
    <mergeCell ref="G178:G185"/>
    <mergeCell ref="H178:H185"/>
    <mergeCell ref="I178:I185"/>
    <mergeCell ref="B179:E179"/>
    <mergeCell ref="C180:E180"/>
    <mergeCell ref="C181:E181"/>
    <mergeCell ref="C182:E182"/>
    <mergeCell ref="I187:I194"/>
    <mergeCell ref="B188:E188"/>
    <mergeCell ref="C189:E189"/>
    <mergeCell ref="C190:E190"/>
    <mergeCell ref="C191:E191"/>
    <mergeCell ref="C192:E192"/>
    <mergeCell ref="D193:E193"/>
    <mergeCell ref="D194:E194"/>
    <mergeCell ref="C183:E183"/>
    <mergeCell ref="D184:E184"/>
    <mergeCell ref="D185:E185"/>
    <mergeCell ref="F187:F194"/>
    <mergeCell ref="G187:G194"/>
    <mergeCell ref="H187:H194"/>
    <mergeCell ref="D203:E203"/>
    <mergeCell ref="F205:F212"/>
    <mergeCell ref="G205:G212"/>
    <mergeCell ref="H205:H212"/>
    <mergeCell ref="I205:I212"/>
    <mergeCell ref="B206:E206"/>
    <mergeCell ref="C207:E207"/>
    <mergeCell ref="C208:E208"/>
    <mergeCell ref="C209:E209"/>
    <mergeCell ref="C210:E210"/>
    <mergeCell ref="F196:F203"/>
    <mergeCell ref="G196:G203"/>
    <mergeCell ref="H196:H203"/>
    <mergeCell ref="I196:I203"/>
    <mergeCell ref="B197:E197"/>
    <mergeCell ref="C198:E198"/>
    <mergeCell ref="C199:E199"/>
    <mergeCell ref="C200:E200"/>
    <mergeCell ref="C201:E201"/>
    <mergeCell ref="D202:E202"/>
    <mergeCell ref="D211:E211"/>
    <mergeCell ref="D212:E212"/>
    <mergeCell ref="F214:F221"/>
    <mergeCell ref="G214:G221"/>
    <mergeCell ref="H214:H221"/>
    <mergeCell ref="I214:I221"/>
    <mergeCell ref="B215:E215"/>
    <mergeCell ref="C216:E216"/>
    <mergeCell ref="C217:E217"/>
    <mergeCell ref="C218:E218"/>
    <mergeCell ref="I223:I230"/>
    <mergeCell ref="B224:E224"/>
    <mergeCell ref="C225:E225"/>
    <mergeCell ref="C226:E226"/>
    <mergeCell ref="C227:E227"/>
    <mergeCell ref="C228:E228"/>
    <mergeCell ref="D229:E229"/>
    <mergeCell ref="D230:E230"/>
    <mergeCell ref="C219:E219"/>
    <mergeCell ref="D220:E220"/>
    <mergeCell ref="D221:E221"/>
    <mergeCell ref="F223:F230"/>
    <mergeCell ref="G223:G230"/>
    <mergeCell ref="H223:H230"/>
    <mergeCell ref="D239:E239"/>
    <mergeCell ref="F241:F248"/>
    <mergeCell ref="G241:G248"/>
    <mergeCell ref="H241:H248"/>
    <mergeCell ref="I241:I248"/>
    <mergeCell ref="B242:E242"/>
    <mergeCell ref="C243:E243"/>
    <mergeCell ref="C244:E244"/>
    <mergeCell ref="C245:E245"/>
    <mergeCell ref="C246:E246"/>
    <mergeCell ref="F232:F239"/>
    <mergeCell ref="G232:G239"/>
    <mergeCell ref="H232:H239"/>
    <mergeCell ref="I232:I239"/>
    <mergeCell ref="B233:E233"/>
    <mergeCell ref="C234:E234"/>
    <mergeCell ref="C235:E235"/>
    <mergeCell ref="C236:E236"/>
    <mergeCell ref="C237:E237"/>
    <mergeCell ref="D238:E238"/>
    <mergeCell ref="D247:E247"/>
    <mergeCell ref="D248:E248"/>
    <mergeCell ref="F250:F257"/>
    <mergeCell ref="G250:G257"/>
    <mergeCell ref="H250:H257"/>
    <mergeCell ref="I250:I257"/>
    <mergeCell ref="B251:E251"/>
    <mergeCell ref="C252:E252"/>
    <mergeCell ref="C253:E253"/>
    <mergeCell ref="C254:E254"/>
    <mergeCell ref="I259:I266"/>
    <mergeCell ref="B260:E260"/>
    <mergeCell ref="C261:E261"/>
    <mergeCell ref="C262:E262"/>
    <mergeCell ref="C263:E263"/>
    <mergeCell ref="C264:E264"/>
    <mergeCell ref="D265:E265"/>
    <mergeCell ref="D266:E266"/>
    <mergeCell ref="C255:E255"/>
    <mergeCell ref="D256:E256"/>
    <mergeCell ref="D257:E257"/>
    <mergeCell ref="F259:F266"/>
    <mergeCell ref="G259:G266"/>
    <mergeCell ref="H259:H266"/>
    <mergeCell ref="D275:E275"/>
    <mergeCell ref="F277:F284"/>
    <mergeCell ref="G277:G284"/>
    <mergeCell ref="H277:H284"/>
    <mergeCell ref="I277:I284"/>
    <mergeCell ref="B278:E278"/>
    <mergeCell ref="C279:E279"/>
    <mergeCell ref="C280:E280"/>
    <mergeCell ref="C281:E281"/>
    <mergeCell ref="C282:E282"/>
    <mergeCell ref="F268:F275"/>
    <mergeCell ref="G268:G275"/>
    <mergeCell ref="H268:H275"/>
    <mergeCell ref="I268:I275"/>
    <mergeCell ref="B269:E269"/>
    <mergeCell ref="C270:E270"/>
    <mergeCell ref="C271:E271"/>
    <mergeCell ref="C272:E272"/>
    <mergeCell ref="C273:E273"/>
    <mergeCell ref="D274:E274"/>
    <mergeCell ref="D283:E283"/>
    <mergeCell ref="D284:E284"/>
    <mergeCell ref="F286:F293"/>
    <mergeCell ref="G286:G293"/>
    <mergeCell ref="H286:H293"/>
    <mergeCell ref="I286:I293"/>
    <mergeCell ref="B287:E287"/>
    <mergeCell ref="C288:E288"/>
    <mergeCell ref="C289:E289"/>
    <mergeCell ref="C290:E290"/>
    <mergeCell ref="I295:I302"/>
    <mergeCell ref="B296:E296"/>
    <mergeCell ref="C297:E297"/>
    <mergeCell ref="C298:E298"/>
    <mergeCell ref="C299:E299"/>
    <mergeCell ref="C300:E300"/>
    <mergeCell ref="D301:E301"/>
    <mergeCell ref="D302:E302"/>
    <mergeCell ref="C291:E291"/>
    <mergeCell ref="D292:E292"/>
    <mergeCell ref="D293:E293"/>
    <mergeCell ref="F295:F302"/>
    <mergeCell ref="G295:G302"/>
    <mergeCell ref="H295:H302"/>
    <mergeCell ref="D311:E311"/>
    <mergeCell ref="F304:F311"/>
    <mergeCell ref="G304:G311"/>
    <mergeCell ref="H304:H311"/>
    <mergeCell ref="I304:I311"/>
    <mergeCell ref="B305:E305"/>
    <mergeCell ref="C306:E306"/>
    <mergeCell ref="C307:E307"/>
    <mergeCell ref="C308:E308"/>
    <mergeCell ref="C309:E309"/>
    <mergeCell ref="D310:E310"/>
  </mergeCells>
  <pageMargins left="0.7" right="0.7" top="0.75" bottom="0.75" header="0.3" footer="0.3"/>
  <pageSetup fitToHeight="0" orientation="portrait" r:id="rId1"/>
  <drawing r:id="rId2"/>
  <legacyDrawing r:id="rId3"/>
  <oleObjects>
    <mc:AlternateContent xmlns:mc="http://schemas.openxmlformats.org/markup-compatibility/2006">
      <mc:Choice Requires="x14">
        <oleObject progId="Word.Document.8" shapeId="35905" r:id="rId4">
          <objectPr defaultSize="0" r:id="rId5">
            <anchor moveWithCells="1">
              <from>
                <xdr:col>0</xdr:col>
                <xdr:colOff>257175</xdr:colOff>
                <xdr:row>315</xdr:row>
                <xdr:rowOff>142875</xdr:rowOff>
              </from>
              <to>
                <xdr:col>8</xdr:col>
                <xdr:colOff>581025</xdr:colOff>
                <xdr:row>367</xdr:row>
                <xdr:rowOff>47625</xdr:rowOff>
              </to>
            </anchor>
          </objectPr>
        </oleObject>
      </mc:Choice>
      <mc:Fallback>
        <oleObject progId="Word.Document.8" shapeId="35905" r:id="rId4"/>
      </mc:Fallback>
    </mc:AlternateContent>
  </oleObjects>
  <mc:AlternateContent xmlns:mc="http://schemas.openxmlformats.org/markup-compatibility/2006">
    <mc:Choice Requires="x14">
      <controls>
        <mc:AlternateContent xmlns:mc="http://schemas.openxmlformats.org/markup-compatibility/2006">
          <mc:Choice Requires="x14">
            <control shapeId="35841" r:id="rId6" name="Check Box 1">
              <controlPr defaultSize="0" autoFill="0" autoLine="0" autoPict="0">
                <anchor moveWithCells="1">
                  <from>
                    <xdr:col>1</xdr:col>
                    <xdr:colOff>295275</xdr:colOff>
                    <xdr:row>22</xdr:row>
                    <xdr:rowOff>0</xdr:rowOff>
                  </from>
                  <to>
                    <xdr:col>1</xdr:col>
                    <xdr:colOff>600075</xdr:colOff>
                    <xdr:row>23</xdr:row>
                    <xdr:rowOff>57150</xdr:rowOff>
                  </to>
                </anchor>
              </controlPr>
            </control>
          </mc:Choice>
        </mc:AlternateContent>
        <mc:AlternateContent xmlns:mc="http://schemas.openxmlformats.org/markup-compatibility/2006">
          <mc:Choice Requires="x14">
            <control shapeId="35842" r:id="rId7" name="Check Box 2">
              <controlPr defaultSize="0" autoFill="0" autoLine="0" autoPict="0">
                <anchor moveWithCells="1">
                  <from>
                    <xdr:col>1</xdr:col>
                    <xdr:colOff>295275</xdr:colOff>
                    <xdr:row>21</xdr:row>
                    <xdr:rowOff>0</xdr:rowOff>
                  </from>
                  <to>
                    <xdr:col>1</xdr:col>
                    <xdr:colOff>600075</xdr:colOff>
                    <xdr:row>22</xdr:row>
                    <xdr:rowOff>57150</xdr:rowOff>
                  </to>
                </anchor>
              </controlPr>
            </control>
          </mc:Choice>
        </mc:AlternateContent>
        <mc:AlternateContent xmlns:mc="http://schemas.openxmlformats.org/markup-compatibility/2006">
          <mc:Choice Requires="x14">
            <control shapeId="35843" r:id="rId8" name="Check Box 3">
              <controlPr defaultSize="0" autoFill="0" autoLine="0" autoPict="0">
                <anchor moveWithCells="1">
                  <from>
                    <xdr:col>1</xdr:col>
                    <xdr:colOff>295275</xdr:colOff>
                    <xdr:row>31</xdr:row>
                    <xdr:rowOff>0</xdr:rowOff>
                  </from>
                  <to>
                    <xdr:col>1</xdr:col>
                    <xdr:colOff>600075</xdr:colOff>
                    <xdr:row>32</xdr:row>
                    <xdr:rowOff>57150</xdr:rowOff>
                  </to>
                </anchor>
              </controlPr>
            </control>
          </mc:Choice>
        </mc:AlternateContent>
        <mc:AlternateContent xmlns:mc="http://schemas.openxmlformats.org/markup-compatibility/2006">
          <mc:Choice Requires="x14">
            <control shapeId="35844" r:id="rId9" name="Check Box 4">
              <controlPr defaultSize="0" autoFill="0" autoLine="0" autoPict="0">
                <anchor moveWithCells="1">
                  <from>
                    <xdr:col>1</xdr:col>
                    <xdr:colOff>295275</xdr:colOff>
                    <xdr:row>30</xdr:row>
                    <xdr:rowOff>0</xdr:rowOff>
                  </from>
                  <to>
                    <xdr:col>1</xdr:col>
                    <xdr:colOff>600075</xdr:colOff>
                    <xdr:row>31</xdr:row>
                    <xdr:rowOff>57150</xdr:rowOff>
                  </to>
                </anchor>
              </controlPr>
            </control>
          </mc:Choice>
        </mc:AlternateContent>
        <mc:AlternateContent xmlns:mc="http://schemas.openxmlformats.org/markup-compatibility/2006">
          <mc:Choice Requires="x14">
            <control shapeId="35845" r:id="rId10" name="Check Box 5">
              <controlPr defaultSize="0" autoFill="0" autoLine="0" autoPict="0">
                <anchor moveWithCells="1">
                  <from>
                    <xdr:col>1</xdr:col>
                    <xdr:colOff>295275</xdr:colOff>
                    <xdr:row>38</xdr:row>
                    <xdr:rowOff>0</xdr:rowOff>
                  </from>
                  <to>
                    <xdr:col>1</xdr:col>
                    <xdr:colOff>600075</xdr:colOff>
                    <xdr:row>39</xdr:row>
                    <xdr:rowOff>57150</xdr:rowOff>
                  </to>
                </anchor>
              </controlPr>
            </control>
          </mc:Choice>
        </mc:AlternateContent>
        <mc:AlternateContent xmlns:mc="http://schemas.openxmlformats.org/markup-compatibility/2006">
          <mc:Choice Requires="x14">
            <control shapeId="35846" r:id="rId11" name="Check Box 6">
              <controlPr defaultSize="0" autoFill="0" autoLine="0" autoPict="0">
                <anchor moveWithCells="1">
                  <from>
                    <xdr:col>1</xdr:col>
                    <xdr:colOff>295275</xdr:colOff>
                    <xdr:row>37</xdr:row>
                    <xdr:rowOff>0</xdr:rowOff>
                  </from>
                  <to>
                    <xdr:col>1</xdr:col>
                    <xdr:colOff>600075</xdr:colOff>
                    <xdr:row>38</xdr:row>
                    <xdr:rowOff>57150</xdr:rowOff>
                  </to>
                </anchor>
              </controlPr>
            </control>
          </mc:Choice>
        </mc:AlternateContent>
        <mc:AlternateContent xmlns:mc="http://schemas.openxmlformats.org/markup-compatibility/2006">
          <mc:Choice Requires="x14">
            <control shapeId="35847" r:id="rId12" name="Check Box 7">
              <controlPr defaultSize="0" autoFill="0" autoLine="0" autoPict="0">
                <anchor moveWithCells="1">
                  <from>
                    <xdr:col>1</xdr:col>
                    <xdr:colOff>295275</xdr:colOff>
                    <xdr:row>45</xdr:row>
                    <xdr:rowOff>0</xdr:rowOff>
                  </from>
                  <to>
                    <xdr:col>1</xdr:col>
                    <xdr:colOff>600075</xdr:colOff>
                    <xdr:row>46</xdr:row>
                    <xdr:rowOff>57150</xdr:rowOff>
                  </to>
                </anchor>
              </controlPr>
            </control>
          </mc:Choice>
        </mc:AlternateContent>
        <mc:AlternateContent xmlns:mc="http://schemas.openxmlformats.org/markup-compatibility/2006">
          <mc:Choice Requires="x14">
            <control shapeId="35848" r:id="rId13" name="Check Box 8">
              <controlPr defaultSize="0" autoFill="0" autoLine="0" autoPict="0">
                <anchor moveWithCells="1">
                  <from>
                    <xdr:col>1</xdr:col>
                    <xdr:colOff>295275</xdr:colOff>
                    <xdr:row>44</xdr:row>
                    <xdr:rowOff>0</xdr:rowOff>
                  </from>
                  <to>
                    <xdr:col>1</xdr:col>
                    <xdr:colOff>600075</xdr:colOff>
                    <xdr:row>45</xdr:row>
                    <xdr:rowOff>57150</xdr:rowOff>
                  </to>
                </anchor>
              </controlPr>
            </control>
          </mc:Choice>
        </mc:AlternateContent>
        <mc:AlternateContent xmlns:mc="http://schemas.openxmlformats.org/markup-compatibility/2006">
          <mc:Choice Requires="x14">
            <control shapeId="35849" r:id="rId14" name="Check Box 9">
              <controlPr defaultSize="0" autoFill="0" autoLine="0" autoPict="0">
                <anchor moveWithCells="1">
                  <from>
                    <xdr:col>1</xdr:col>
                    <xdr:colOff>295275</xdr:colOff>
                    <xdr:row>52</xdr:row>
                    <xdr:rowOff>0</xdr:rowOff>
                  </from>
                  <to>
                    <xdr:col>1</xdr:col>
                    <xdr:colOff>600075</xdr:colOff>
                    <xdr:row>53</xdr:row>
                    <xdr:rowOff>57150</xdr:rowOff>
                  </to>
                </anchor>
              </controlPr>
            </control>
          </mc:Choice>
        </mc:AlternateContent>
        <mc:AlternateContent xmlns:mc="http://schemas.openxmlformats.org/markup-compatibility/2006">
          <mc:Choice Requires="x14">
            <control shapeId="35850" r:id="rId15" name="Check Box 10">
              <controlPr defaultSize="0" autoFill="0" autoLine="0" autoPict="0">
                <anchor moveWithCells="1">
                  <from>
                    <xdr:col>1</xdr:col>
                    <xdr:colOff>295275</xdr:colOff>
                    <xdr:row>51</xdr:row>
                    <xdr:rowOff>0</xdr:rowOff>
                  </from>
                  <to>
                    <xdr:col>1</xdr:col>
                    <xdr:colOff>600075</xdr:colOff>
                    <xdr:row>52</xdr:row>
                    <xdr:rowOff>57150</xdr:rowOff>
                  </to>
                </anchor>
              </controlPr>
            </control>
          </mc:Choice>
        </mc:AlternateContent>
        <mc:AlternateContent xmlns:mc="http://schemas.openxmlformats.org/markup-compatibility/2006">
          <mc:Choice Requires="x14">
            <control shapeId="35851" r:id="rId16" name="Check Box 11">
              <controlPr defaultSize="0" autoFill="0" autoLine="0" autoPict="0">
                <anchor moveWithCells="1">
                  <from>
                    <xdr:col>1</xdr:col>
                    <xdr:colOff>295275</xdr:colOff>
                    <xdr:row>53</xdr:row>
                    <xdr:rowOff>0</xdr:rowOff>
                  </from>
                  <to>
                    <xdr:col>1</xdr:col>
                    <xdr:colOff>600075</xdr:colOff>
                    <xdr:row>54</xdr:row>
                    <xdr:rowOff>57150</xdr:rowOff>
                  </to>
                </anchor>
              </controlPr>
            </control>
          </mc:Choice>
        </mc:AlternateContent>
        <mc:AlternateContent xmlns:mc="http://schemas.openxmlformats.org/markup-compatibility/2006">
          <mc:Choice Requires="x14">
            <control shapeId="35852" r:id="rId17" name="Check Box 12">
              <controlPr defaultSize="0" autoFill="0" autoLine="0" autoPict="0">
                <anchor moveWithCells="1">
                  <from>
                    <xdr:col>1</xdr:col>
                    <xdr:colOff>295275</xdr:colOff>
                    <xdr:row>54</xdr:row>
                    <xdr:rowOff>0</xdr:rowOff>
                  </from>
                  <to>
                    <xdr:col>1</xdr:col>
                    <xdr:colOff>600075</xdr:colOff>
                    <xdr:row>55</xdr:row>
                    <xdr:rowOff>57150</xdr:rowOff>
                  </to>
                </anchor>
              </controlPr>
            </control>
          </mc:Choice>
        </mc:AlternateContent>
        <mc:AlternateContent xmlns:mc="http://schemas.openxmlformats.org/markup-compatibility/2006">
          <mc:Choice Requires="x14">
            <control shapeId="35853" r:id="rId18" name="Check Box 13">
              <controlPr defaultSize="0" autoFill="0" autoLine="0" autoPict="0">
                <anchor moveWithCells="1">
                  <from>
                    <xdr:col>1</xdr:col>
                    <xdr:colOff>295275</xdr:colOff>
                    <xdr:row>61</xdr:row>
                    <xdr:rowOff>0</xdr:rowOff>
                  </from>
                  <to>
                    <xdr:col>1</xdr:col>
                    <xdr:colOff>600075</xdr:colOff>
                    <xdr:row>62</xdr:row>
                    <xdr:rowOff>57150</xdr:rowOff>
                  </to>
                </anchor>
              </controlPr>
            </control>
          </mc:Choice>
        </mc:AlternateContent>
        <mc:AlternateContent xmlns:mc="http://schemas.openxmlformats.org/markup-compatibility/2006">
          <mc:Choice Requires="x14">
            <control shapeId="35854" r:id="rId19" name="Check Box 14">
              <controlPr defaultSize="0" autoFill="0" autoLine="0" autoPict="0">
                <anchor moveWithCells="1">
                  <from>
                    <xdr:col>1</xdr:col>
                    <xdr:colOff>295275</xdr:colOff>
                    <xdr:row>60</xdr:row>
                    <xdr:rowOff>0</xdr:rowOff>
                  </from>
                  <to>
                    <xdr:col>1</xdr:col>
                    <xdr:colOff>600075</xdr:colOff>
                    <xdr:row>61</xdr:row>
                    <xdr:rowOff>57150</xdr:rowOff>
                  </to>
                </anchor>
              </controlPr>
            </control>
          </mc:Choice>
        </mc:AlternateContent>
        <mc:AlternateContent xmlns:mc="http://schemas.openxmlformats.org/markup-compatibility/2006">
          <mc:Choice Requires="x14">
            <control shapeId="35855" r:id="rId20" name="Check Box 15">
              <controlPr defaultSize="0" autoFill="0" autoLine="0" autoPict="0">
                <anchor moveWithCells="1">
                  <from>
                    <xdr:col>1</xdr:col>
                    <xdr:colOff>295275</xdr:colOff>
                    <xdr:row>62</xdr:row>
                    <xdr:rowOff>0</xdr:rowOff>
                  </from>
                  <to>
                    <xdr:col>1</xdr:col>
                    <xdr:colOff>600075</xdr:colOff>
                    <xdr:row>63</xdr:row>
                    <xdr:rowOff>57150</xdr:rowOff>
                  </to>
                </anchor>
              </controlPr>
            </control>
          </mc:Choice>
        </mc:AlternateContent>
        <mc:AlternateContent xmlns:mc="http://schemas.openxmlformats.org/markup-compatibility/2006">
          <mc:Choice Requires="x14">
            <control shapeId="35856" r:id="rId21" name="Check Box 16">
              <controlPr defaultSize="0" autoFill="0" autoLine="0" autoPict="0">
                <anchor moveWithCells="1">
                  <from>
                    <xdr:col>1</xdr:col>
                    <xdr:colOff>295275</xdr:colOff>
                    <xdr:row>66</xdr:row>
                    <xdr:rowOff>0</xdr:rowOff>
                  </from>
                  <to>
                    <xdr:col>1</xdr:col>
                    <xdr:colOff>600075</xdr:colOff>
                    <xdr:row>67</xdr:row>
                    <xdr:rowOff>57150</xdr:rowOff>
                  </to>
                </anchor>
              </controlPr>
            </control>
          </mc:Choice>
        </mc:AlternateContent>
        <mc:AlternateContent xmlns:mc="http://schemas.openxmlformats.org/markup-compatibility/2006">
          <mc:Choice Requires="x14">
            <control shapeId="35857" r:id="rId22" name="Check Box 17">
              <controlPr defaultSize="0" autoFill="0" autoLine="0" autoPict="0">
                <anchor moveWithCells="1">
                  <from>
                    <xdr:col>1</xdr:col>
                    <xdr:colOff>295275</xdr:colOff>
                    <xdr:row>67</xdr:row>
                    <xdr:rowOff>9525</xdr:rowOff>
                  </from>
                  <to>
                    <xdr:col>1</xdr:col>
                    <xdr:colOff>600075</xdr:colOff>
                    <xdr:row>68</xdr:row>
                    <xdr:rowOff>66675</xdr:rowOff>
                  </to>
                </anchor>
              </controlPr>
            </control>
          </mc:Choice>
        </mc:AlternateContent>
        <mc:AlternateContent xmlns:mc="http://schemas.openxmlformats.org/markup-compatibility/2006">
          <mc:Choice Requires="x14">
            <control shapeId="35858" r:id="rId23" name="Check Box 18">
              <controlPr defaultSize="0" autoFill="0" autoLine="0" autoPict="0">
                <anchor moveWithCells="1">
                  <from>
                    <xdr:col>1</xdr:col>
                    <xdr:colOff>295275</xdr:colOff>
                    <xdr:row>71</xdr:row>
                    <xdr:rowOff>0</xdr:rowOff>
                  </from>
                  <to>
                    <xdr:col>1</xdr:col>
                    <xdr:colOff>600075</xdr:colOff>
                    <xdr:row>72</xdr:row>
                    <xdr:rowOff>57150</xdr:rowOff>
                  </to>
                </anchor>
              </controlPr>
            </control>
          </mc:Choice>
        </mc:AlternateContent>
        <mc:AlternateContent xmlns:mc="http://schemas.openxmlformats.org/markup-compatibility/2006">
          <mc:Choice Requires="x14">
            <control shapeId="35859" r:id="rId24" name="Check Box 19">
              <controlPr defaultSize="0" autoFill="0" autoLine="0" autoPict="0">
                <anchor moveWithCells="1">
                  <from>
                    <xdr:col>1</xdr:col>
                    <xdr:colOff>295275</xdr:colOff>
                    <xdr:row>72</xdr:row>
                    <xdr:rowOff>9525</xdr:rowOff>
                  </from>
                  <to>
                    <xdr:col>1</xdr:col>
                    <xdr:colOff>600075</xdr:colOff>
                    <xdr:row>73</xdr:row>
                    <xdr:rowOff>66675</xdr:rowOff>
                  </to>
                </anchor>
              </controlPr>
            </control>
          </mc:Choice>
        </mc:AlternateContent>
        <mc:AlternateContent xmlns:mc="http://schemas.openxmlformats.org/markup-compatibility/2006">
          <mc:Choice Requires="x14">
            <control shapeId="35860" r:id="rId25" name="Check Box 20">
              <controlPr defaultSize="0" autoFill="0" autoLine="0" autoPict="0">
                <anchor moveWithCells="1">
                  <from>
                    <xdr:col>1</xdr:col>
                    <xdr:colOff>295275</xdr:colOff>
                    <xdr:row>85</xdr:row>
                    <xdr:rowOff>0</xdr:rowOff>
                  </from>
                  <to>
                    <xdr:col>1</xdr:col>
                    <xdr:colOff>600075</xdr:colOff>
                    <xdr:row>86</xdr:row>
                    <xdr:rowOff>57150</xdr:rowOff>
                  </to>
                </anchor>
              </controlPr>
            </control>
          </mc:Choice>
        </mc:AlternateContent>
        <mc:AlternateContent xmlns:mc="http://schemas.openxmlformats.org/markup-compatibility/2006">
          <mc:Choice Requires="x14">
            <control shapeId="35861" r:id="rId26" name="Check Box 21">
              <controlPr defaultSize="0" autoFill="0" autoLine="0" autoPict="0">
                <anchor moveWithCells="1">
                  <from>
                    <xdr:col>1</xdr:col>
                    <xdr:colOff>295275</xdr:colOff>
                    <xdr:row>84</xdr:row>
                    <xdr:rowOff>0</xdr:rowOff>
                  </from>
                  <to>
                    <xdr:col>1</xdr:col>
                    <xdr:colOff>600075</xdr:colOff>
                    <xdr:row>85</xdr:row>
                    <xdr:rowOff>57150</xdr:rowOff>
                  </to>
                </anchor>
              </controlPr>
            </control>
          </mc:Choice>
        </mc:AlternateContent>
        <mc:AlternateContent xmlns:mc="http://schemas.openxmlformats.org/markup-compatibility/2006">
          <mc:Choice Requires="x14">
            <control shapeId="35862" r:id="rId27" name="Check Box 22">
              <controlPr defaultSize="0" autoFill="0" autoLine="0" autoPict="0">
                <anchor moveWithCells="1">
                  <from>
                    <xdr:col>1</xdr:col>
                    <xdr:colOff>295275</xdr:colOff>
                    <xdr:row>86</xdr:row>
                    <xdr:rowOff>0</xdr:rowOff>
                  </from>
                  <to>
                    <xdr:col>1</xdr:col>
                    <xdr:colOff>600075</xdr:colOff>
                    <xdr:row>87</xdr:row>
                    <xdr:rowOff>57150</xdr:rowOff>
                  </to>
                </anchor>
              </controlPr>
            </control>
          </mc:Choice>
        </mc:AlternateContent>
        <mc:AlternateContent xmlns:mc="http://schemas.openxmlformats.org/markup-compatibility/2006">
          <mc:Choice Requires="x14">
            <control shapeId="35863" r:id="rId28" name="Check Box 23">
              <controlPr defaultSize="0" autoFill="0" autoLine="0" autoPict="0">
                <anchor moveWithCells="1">
                  <from>
                    <xdr:col>1</xdr:col>
                    <xdr:colOff>295275</xdr:colOff>
                    <xdr:row>87</xdr:row>
                    <xdr:rowOff>0</xdr:rowOff>
                  </from>
                  <to>
                    <xdr:col>1</xdr:col>
                    <xdr:colOff>600075</xdr:colOff>
                    <xdr:row>88</xdr:row>
                    <xdr:rowOff>57150</xdr:rowOff>
                  </to>
                </anchor>
              </controlPr>
            </control>
          </mc:Choice>
        </mc:AlternateContent>
        <mc:AlternateContent xmlns:mc="http://schemas.openxmlformats.org/markup-compatibility/2006">
          <mc:Choice Requires="x14">
            <control shapeId="35864" r:id="rId29" name="Check Box 24">
              <controlPr defaultSize="0" autoFill="0" autoLine="0" autoPict="0">
                <anchor moveWithCells="1">
                  <from>
                    <xdr:col>1</xdr:col>
                    <xdr:colOff>295275</xdr:colOff>
                    <xdr:row>93</xdr:row>
                    <xdr:rowOff>0</xdr:rowOff>
                  </from>
                  <to>
                    <xdr:col>1</xdr:col>
                    <xdr:colOff>600075</xdr:colOff>
                    <xdr:row>94</xdr:row>
                    <xdr:rowOff>57150</xdr:rowOff>
                  </to>
                </anchor>
              </controlPr>
            </control>
          </mc:Choice>
        </mc:AlternateContent>
        <mc:AlternateContent xmlns:mc="http://schemas.openxmlformats.org/markup-compatibility/2006">
          <mc:Choice Requires="x14">
            <control shapeId="35865" r:id="rId30" name="Check Box 25">
              <controlPr defaultSize="0" autoFill="0" autoLine="0" autoPict="0">
                <anchor moveWithCells="1">
                  <from>
                    <xdr:col>1</xdr:col>
                    <xdr:colOff>295275</xdr:colOff>
                    <xdr:row>94</xdr:row>
                    <xdr:rowOff>0</xdr:rowOff>
                  </from>
                  <to>
                    <xdr:col>1</xdr:col>
                    <xdr:colOff>600075</xdr:colOff>
                    <xdr:row>95</xdr:row>
                    <xdr:rowOff>57150</xdr:rowOff>
                  </to>
                </anchor>
              </controlPr>
            </control>
          </mc:Choice>
        </mc:AlternateContent>
        <mc:AlternateContent xmlns:mc="http://schemas.openxmlformats.org/markup-compatibility/2006">
          <mc:Choice Requires="x14">
            <control shapeId="35866" r:id="rId31" name="Check Box 26">
              <controlPr defaultSize="0" autoFill="0" autoLine="0" autoPict="0">
                <anchor moveWithCells="1">
                  <from>
                    <xdr:col>1</xdr:col>
                    <xdr:colOff>295275</xdr:colOff>
                    <xdr:row>95</xdr:row>
                    <xdr:rowOff>0</xdr:rowOff>
                  </from>
                  <to>
                    <xdr:col>1</xdr:col>
                    <xdr:colOff>600075</xdr:colOff>
                    <xdr:row>96</xdr:row>
                    <xdr:rowOff>57150</xdr:rowOff>
                  </to>
                </anchor>
              </controlPr>
            </control>
          </mc:Choice>
        </mc:AlternateContent>
        <mc:AlternateContent xmlns:mc="http://schemas.openxmlformats.org/markup-compatibility/2006">
          <mc:Choice Requires="x14">
            <control shapeId="35867" r:id="rId32" name="Check Box 27">
              <controlPr defaultSize="0" autoFill="0" autoLine="0" autoPict="0">
                <anchor moveWithCells="1">
                  <from>
                    <xdr:col>1</xdr:col>
                    <xdr:colOff>295275</xdr:colOff>
                    <xdr:row>105</xdr:row>
                    <xdr:rowOff>0</xdr:rowOff>
                  </from>
                  <to>
                    <xdr:col>1</xdr:col>
                    <xdr:colOff>600075</xdr:colOff>
                    <xdr:row>106</xdr:row>
                    <xdr:rowOff>57150</xdr:rowOff>
                  </to>
                </anchor>
              </controlPr>
            </control>
          </mc:Choice>
        </mc:AlternateContent>
        <mc:AlternateContent xmlns:mc="http://schemas.openxmlformats.org/markup-compatibility/2006">
          <mc:Choice Requires="x14">
            <control shapeId="35868" r:id="rId33" name="Check Box 28">
              <controlPr defaultSize="0" autoFill="0" autoLine="0" autoPict="0">
                <anchor moveWithCells="1">
                  <from>
                    <xdr:col>1</xdr:col>
                    <xdr:colOff>295275</xdr:colOff>
                    <xdr:row>105</xdr:row>
                    <xdr:rowOff>0</xdr:rowOff>
                  </from>
                  <to>
                    <xdr:col>1</xdr:col>
                    <xdr:colOff>600075</xdr:colOff>
                    <xdr:row>106</xdr:row>
                    <xdr:rowOff>57150</xdr:rowOff>
                  </to>
                </anchor>
              </controlPr>
            </control>
          </mc:Choice>
        </mc:AlternateContent>
        <mc:AlternateContent xmlns:mc="http://schemas.openxmlformats.org/markup-compatibility/2006">
          <mc:Choice Requires="x14">
            <control shapeId="35869" r:id="rId34" name="Check Box 29">
              <controlPr defaultSize="0" autoFill="0" autoLine="0" autoPict="0">
                <anchor moveWithCells="1">
                  <from>
                    <xdr:col>1</xdr:col>
                    <xdr:colOff>295275</xdr:colOff>
                    <xdr:row>106</xdr:row>
                    <xdr:rowOff>0</xdr:rowOff>
                  </from>
                  <to>
                    <xdr:col>1</xdr:col>
                    <xdr:colOff>600075</xdr:colOff>
                    <xdr:row>107</xdr:row>
                    <xdr:rowOff>57150</xdr:rowOff>
                  </to>
                </anchor>
              </controlPr>
            </control>
          </mc:Choice>
        </mc:AlternateContent>
        <mc:AlternateContent xmlns:mc="http://schemas.openxmlformats.org/markup-compatibility/2006">
          <mc:Choice Requires="x14">
            <control shapeId="35870" r:id="rId35" name="Check Box 30">
              <controlPr defaultSize="0" autoFill="0" autoLine="0" autoPict="0">
                <anchor moveWithCells="1">
                  <from>
                    <xdr:col>1</xdr:col>
                    <xdr:colOff>295275</xdr:colOff>
                    <xdr:row>107</xdr:row>
                    <xdr:rowOff>0</xdr:rowOff>
                  </from>
                  <to>
                    <xdr:col>1</xdr:col>
                    <xdr:colOff>600075</xdr:colOff>
                    <xdr:row>108</xdr:row>
                    <xdr:rowOff>57150</xdr:rowOff>
                  </to>
                </anchor>
              </controlPr>
            </control>
          </mc:Choice>
        </mc:AlternateContent>
        <mc:AlternateContent xmlns:mc="http://schemas.openxmlformats.org/markup-compatibility/2006">
          <mc:Choice Requires="x14">
            <control shapeId="35871" r:id="rId36" name="Check Box 31">
              <controlPr defaultSize="0" autoFill="0" autoLine="0" autoPict="0">
                <anchor moveWithCells="1">
                  <from>
                    <xdr:col>1</xdr:col>
                    <xdr:colOff>295275</xdr:colOff>
                    <xdr:row>114</xdr:row>
                    <xdr:rowOff>0</xdr:rowOff>
                  </from>
                  <to>
                    <xdr:col>1</xdr:col>
                    <xdr:colOff>600075</xdr:colOff>
                    <xdr:row>115</xdr:row>
                    <xdr:rowOff>57150</xdr:rowOff>
                  </to>
                </anchor>
              </controlPr>
            </control>
          </mc:Choice>
        </mc:AlternateContent>
        <mc:AlternateContent xmlns:mc="http://schemas.openxmlformats.org/markup-compatibility/2006">
          <mc:Choice Requires="x14">
            <control shapeId="35872" r:id="rId37" name="Check Box 32">
              <controlPr defaultSize="0" autoFill="0" autoLine="0" autoPict="0">
                <anchor moveWithCells="1">
                  <from>
                    <xdr:col>1</xdr:col>
                    <xdr:colOff>295275</xdr:colOff>
                    <xdr:row>113</xdr:row>
                    <xdr:rowOff>0</xdr:rowOff>
                  </from>
                  <to>
                    <xdr:col>1</xdr:col>
                    <xdr:colOff>600075</xdr:colOff>
                    <xdr:row>114</xdr:row>
                    <xdr:rowOff>57150</xdr:rowOff>
                  </to>
                </anchor>
              </controlPr>
            </control>
          </mc:Choice>
        </mc:AlternateContent>
        <mc:AlternateContent xmlns:mc="http://schemas.openxmlformats.org/markup-compatibility/2006">
          <mc:Choice Requires="x14">
            <control shapeId="35873" r:id="rId38" name="Check Box 33">
              <controlPr defaultSize="0" autoFill="0" autoLine="0" autoPict="0">
                <anchor moveWithCells="1">
                  <from>
                    <xdr:col>1</xdr:col>
                    <xdr:colOff>295275</xdr:colOff>
                    <xdr:row>115</xdr:row>
                    <xdr:rowOff>0</xdr:rowOff>
                  </from>
                  <to>
                    <xdr:col>1</xdr:col>
                    <xdr:colOff>600075</xdr:colOff>
                    <xdr:row>116</xdr:row>
                    <xdr:rowOff>57150</xdr:rowOff>
                  </to>
                </anchor>
              </controlPr>
            </control>
          </mc:Choice>
        </mc:AlternateContent>
        <mc:AlternateContent xmlns:mc="http://schemas.openxmlformats.org/markup-compatibility/2006">
          <mc:Choice Requires="x14">
            <control shapeId="35874" r:id="rId39" name="Check Box 34">
              <controlPr defaultSize="0" autoFill="0" autoLine="0" autoPict="0">
                <anchor moveWithCells="1">
                  <from>
                    <xdr:col>1</xdr:col>
                    <xdr:colOff>295275</xdr:colOff>
                    <xdr:row>122</xdr:row>
                    <xdr:rowOff>0</xdr:rowOff>
                  </from>
                  <to>
                    <xdr:col>1</xdr:col>
                    <xdr:colOff>600075</xdr:colOff>
                    <xdr:row>123</xdr:row>
                    <xdr:rowOff>57150</xdr:rowOff>
                  </to>
                </anchor>
              </controlPr>
            </control>
          </mc:Choice>
        </mc:AlternateContent>
        <mc:AlternateContent xmlns:mc="http://schemas.openxmlformats.org/markup-compatibility/2006">
          <mc:Choice Requires="x14">
            <control shapeId="35875" r:id="rId40" name="Check Box 35">
              <controlPr defaultSize="0" autoFill="0" autoLine="0" autoPict="0">
                <anchor moveWithCells="1">
                  <from>
                    <xdr:col>1</xdr:col>
                    <xdr:colOff>295275</xdr:colOff>
                    <xdr:row>121</xdr:row>
                    <xdr:rowOff>0</xdr:rowOff>
                  </from>
                  <to>
                    <xdr:col>1</xdr:col>
                    <xdr:colOff>600075</xdr:colOff>
                    <xdr:row>122</xdr:row>
                    <xdr:rowOff>57150</xdr:rowOff>
                  </to>
                </anchor>
              </controlPr>
            </control>
          </mc:Choice>
        </mc:AlternateContent>
        <mc:AlternateContent xmlns:mc="http://schemas.openxmlformats.org/markup-compatibility/2006">
          <mc:Choice Requires="x14">
            <control shapeId="35876" r:id="rId41" name="Check Box 36">
              <controlPr defaultSize="0" autoFill="0" autoLine="0" autoPict="0">
                <anchor moveWithCells="1">
                  <from>
                    <xdr:col>1</xdr:col>
                    <xdr:colOff>295275</xdr:colOff>
                    <xdr:row>123</xdr:row>
                    <xdr:rowOff>0</xdr:rowOff>
                  </from>
                  <to>
                    <xdr:col>1</xdr:col>
                    <xdr:colOff>600075</xdr:colOff>
                    <xdr:row>124</xdr:row>
                    <xdr:rowOff>57150</xdr:rowOff>
                  </to>
                </anchor>
              </controlPr>
            </control>
          </mc:Choice>
        </mc:AlternateContent>
        <mc:AlternateContent xmlns:mc="http://schemas.openxmlformats.org/markup-compatibility/2006">
          <mc:Choice Requires="x14">
            <control shapeId="35877" r:id="rId42" name="Check Box 37">
              <controlPr defaultSize="0" autoFill="0" autoLine="0" autoPict="0">
                <anchor moveWithCells="1">
                  <from>
                    <xdr:col>1</xdr:col>
                    <xdr:colOff>295275</xdr:colOff>
                    <xdr:row>132</xdr:row>
                    <xdr:rowOff>0</xdr:rowOff>
                  </from>
                  <to>
                    <xdr:col>1</xdr:col>
                    <xdr:colOff>600075</xdr:colOff>
                    <xdr:row>133</xdr:row>
                    <xdr:rowOff>57150</xdr:rowOff>
                  </to>
                </anchor>
              </controlPr>
            </control>
          </mc:Choice>
        </mc:AlternateContent>
        <mc:AlternateContent xmlns:mc="http://schemas.openxmlformats.org/markup-compatibility/2006">
          <mc:Choice Requires="x14">
            <control shapeId="35878" r:id="rId43" name="Check Box 38">
              <controlPr defaultSize="0" autoFill="0" autoLine="0" autoPict="0">
                <anchor moveWithCells="1">
                  <from>
                    <xdr:col>1</xdr:col>
                    <xdr:colOff>295275</xdr:colOff>
                    <xdr:row>131</xdr:row>
                    <xdr:rowOff>0</xdr:rowOff>
                  </from>
                  <to>
                    <xdr:col>1</xdr:col>
                    <xdr:colOff>600075</xdr:colOff>
                    <xdr:row>132</xdr:row>
                    <xdr:rowOff>57150</xdr:rowOff>
                  </to>
                </anchor>
              </controlPr>
            </control>
          </mc:Choice>
        </mc:AlternateContent>
        <mc:AlternateContent xmlns:mc="http://schemas.openxmlformats.org/markup-compatibility/2006">
          <mc:Choice Requires="x14">
            <control shapeId="35879" r:id="rId44" name="Check Box 39">
              <controlPr defaultSize="0" autoFill="0" autoLine="0" autoPict="0">
                <anchor moveWithCells="1">
                  <from>
                    <xdr:col>1</xdr:col>
                    <xdr:colOff>295275</xdr:colOff>
                    <xdr:row>137</xdr:row>
                    <xdr:rowOff>0</xdr:rowOff>
                  </from>
                  <to>
                    <xdr:col>1</xdr:col>
                    <xdr:colOff>600075</xdr:colOff>
                    <xdr:row>138</xdr:row>
                    <xdr:rowOff>57150</xdr:rowOff>
                  </to>
                </anchor>
              </controlPr>
            </control>
          </mc:Choice>
        </mc:AlternateContent>
        <mc:AlternateContent xmlns:mc="http://schemas.openxmlformats.org/markup-compatibility/2006">
          <mc:Choice Requires="x14">
            <control shapeId="35880" r:id="rId45" name="Check Box 40">
              <controlPr defaultSize="0" autoFill="0" autoLine="0" autoPict="0">
                <anchor moveWithCells="1">
                  <from>
                    <xdr:col>1</xdr:col>
                    <xdr:colOff>295275</xdr:colOff>
                    <xdr:row>143</xdr:row>
                    <xdr:rowOff>0</xdr:rowOff>
                  </from>
                  <to>
                    <xdr:col>1</xdr:col>
                    <xdr:colOff>600075</xdr:colOff>
                    <xdr:row>144</xdr:row>
                    <xdr:rowOff>57150</xdr:rowOff>
                  </to>
                </anchor>
              </controlPr>
            </control>
          </mc:Choice>
        </mc:AlternateContent>
        <mc:AlternateContent xmlns:mc="http://schemas.openxmlformats.org/markup-compatibility/2006">
          <mc:Choice Requires="x14">
            <control shapeId="35881" r:id="rId46" name="Check Box 41">
              <controlPr defaultSize="0" autoFill="0" autoLine="0" autoPict="0">
                <anchor moveWithCells="1">
                  <from>
                    <xdr:col>1</xdr:col>
                    <xdr:colOff>295275</xdr:colOff>
                    <xdr:row>142</xdr:row>
                    <xdr:rowOff>0</xdr:rowOff>
                  </from>
                  <to>
                    <xdr:col>1</xdr:col>
                    <xdr:colOff>600075</xdr:colOff>
                    <xdr:row>143</xdr:row>
                    <xdr:rowOff>57150</xdr:rowOff>
                  </to>
                </anchor>
              </controlPr>
            </control>
          </mc:Choice>
        </mc:AlternateContent>
        <mc:AlternateContent xmlns:mc="http://schemas.openxmlformats.org/markup-compatibility/2006">
          <mc:Choice Requires="x14">
            <control shapeId="35882" r:id="rId47" name="Check Box 42">
              <controlPr defaultSize="0" autoFill="0" autoLine="0" autoPict="0">
                <anchor moveWithCells="1">
                  <from>
                    <xdr:col>1</xdr:col>
                    <xdr:colOff>295275</xdr:colOff>
                    <xdr:row>144</xdr:row>
                    <xdr:rowOff>0</xdr:rowOff>
                  </from>
                  <to>
                    <xdr:col>1</xdr:col>
                    <xdr:colOff>600075</xdr:colOff>
                    <xdr:row>145</xdr:row>
                    <xdr:rowOff>57150</xdr:rowOff>
                  </to>
                </anchor>
              </controlPr>
            </control>
          </mc:Choice>
        </mc:AlternateContent>
        <mc:AlternateContent xmlns:mc="http://schemas.openxmlformats.org/markup-compatibility/2006">
          <mc:Choice Requires="x14">
            <control shapeId="35883" r:id="rId48" name="Check Box 43">
              <controlPr defaultSize="0" autoFill="0" autoLine="0" autoPict="0">
                <anchor moveWithCells="1">
                  <from>
                    <xdr:col>1</xdr:col>
                    <xdr:colOff>295275</xdr:colOff>
                    <xdr:row>150</xdr:row>
                    <xdr:rowOff>0</xdr:rowOff>
                  </from>
                  <to>
                    <xdr:col>1</xdr:col>
                    <xdr:colOff>600075</xdr:colOff>
                    <xdr:row>151</xdr:row>
                    <xdr:rowOff>57150</xdr:rowOff>
                  </to>
                </anchor>
              </controlPr>
            </control>
          </mc:Choice>
        </mc:AlternateContent>
        <mc:AlternateContent xmlns:mc="http://schemas.openxmlformats.org/markup-compatibility/2006">
          <mc:Choice Requires="x14">
            <control shapeId="35884" r:id="rId49" name="Check Box 44">
              <controlPr defaultSize="0" autoFill="0" autoLine="0" autoPict="0">
                <anchor moveWithCells="1">
                  <from>
                    <xdr:col>1</xdr:col>
                    <xdr:colOff>295275</xdr:colOff>
                    <xdr:row>151</xdr:row>
                    <xdr:rowOff>0</xdr:rowOff>
                  </from>
                  <to>
                    <xdr:col>1</xdr:col>
                    <xdr:colOff>600075</xdr:colOff>
                    <xdr:row>152</xdr:row>
                    <xdr:rowOff>57150</xdr:rowOff>
                  </to>
                </anchor>
              </controlPr>
            </control>
          </mc:Choice>
        </mc:AlternateContent>
        <mc:AlternateContent xmlns:mc="http://schemas.openxmlformats.org/markup-compatibility/2006">
          <mc:Choice Requires="x14">
            <control shapeId="35885" r:id="rId50" name="Check Box 45">
              <controlPr defaultSize="0" autoFill="0" autoLine="0" autoPict="0">
                <anchor moveWithCells="1">
                  <from>
                    <xdr:col>5</xdr:col>
                    <xdr:colOff>200025</xdr:colOff>
                    <xdr:row>171</xdr:row>
                    <xdr:rowOff>47625</xdr:rowOff>
                  </from>
                  <to>
                    <xdr:col>5</xdr:col>
                    <xdr:colOff>504825</xdr:colOff>
                    <xdr:row>172</xdr:row>
                    <xdr:rowOff>104775</xdr:rowOff>
                  </to>
                </anchor>
              </controlPr>
            </control>
          </mc:Choice>
        </mc:AlternateContent>
        <mc:AlternateContent xmlns:mc="http://schemas.openxmlformats.org/markup-compatibility/2006">
          <mc:Choice Requires="x14">
            <control shapeId="35886" r:id="rId51" name="Check Box 46">
              <controlPr defaultSize="0" autoFill="0" autoLine="0" autoPict="0">
                <anchor moveWithCells="1">
                  <from>
                    <xdr:col>6</xdr:col>
                    <xdr:colOff>200025</xdr:colOff>
                    <xdr:row>171</xdr:row>
                    <xdr:rowOff>47625</xdr:rowOff>
                  </from>
                  <to>
                    <xdr:col>6</xdr:col>
                    <xdr:colOff>504825</xdr:colOff>
                    <xdr:row>172</xdr:row>
                    <xdr:rowOff>104775</xdr:rowOff>
                  </to>
                </anchor>
              </controlPr>
            </control>
          </mc:Choice>
        </mc:AlternateContent>
        <mc:AlternateContent xmlns:mc="http://schemas.openxmlformats.org/markup-compatibility/2006">
          <mc:Choice Requires="x14">
            <control shapeId="35887" r:id="rId52" name="Check Box 47">
              <controlPr defaultSize="0" autoFill="0" autoLine="0" autoPict="0">
                <anchor moveWithCells="1">
                  <from>
                    <xdr:col>7</xdr:col>
                    <xdr:colOff>200025</xdr:colOff>
                    <xdr:row>171</xdr:row>
                    <xdr:rowOff>47625</xdr:rowOff>
                  </from>
                  <to>
                    <xdr:col>7</xdr:col>
                    <xdr:colOff>504825</xdr:colOff>
                    <xdr:row>172</xdr:row>
                    <xdr:rowOff>104775</xdr:rowOff>
                  </to>
                </anchor>
              </controlPr>
            </control>
          </mc:Choice>
        </mc:AlternateContent>
        <mc:AlternateContent xmlns:mc="http://schemas.openxmlformats.org/markup-compatibility/2006">
          <mc:Choice Requires="x14">
            <control shapeId="35888" r:id="rId53" name="Check Box 48">
              <controlPr defaultSize="0" autoFill="0" autoLine="0" autoPict="0">
                <anchor moveWithCells="1">
                  <from>
                    <xdr:col>8</xdr:col>
                    <xdr:colOff>200025</xdr:colOff>
                    <xdr:row>171</xdr:row>
                    <xdr:rowOff>47625</xdr:rowOff>
                  </from>
                  <to>
                    <xdr:col>8</xdr:col>
                    <xdr:colOff>504825</xdr:colOff>
                    <xdr:row>172</xdr:row>
                    <xdr:rowOff>104775</xdr:rowOff>
                  </to>
                </anchor>
              </controlPr>
            </control>
          </mc:Choice>
        </mc:AlternateContent>
        <mc:AlternateContent xmlns:mc="http://schemas.openxmlformats.org/markup-compatibility/2006">
          <mc:Choice Requires="x14">
            <control shapeId="35889" r:id="rId54" name="Check Box 49">
              <controlPr defaultSize="0" autoFill="0" autoLine="0" autoPict="0">
                <anchor moveWithCells="1">
                  <from>
                    <xdr:col>5</xdr:col>
                    <xdr:colOff>200025</xdr:colOff>
                    <xdr:row>180</xdr:row>
                    <xdr:rowOff>47625</xdr:rowOff>
                  </from>
                  <to>
                    <xdr:col>5</xdr:col>
                    <xdr:colOff>504825</xdr:colOff>
                    <xdr:row>181</xdr:row>
                    <xdr:rowOff>104775</xdr:rowOff>
                  </to>
                </anchor>
              </controlPr>
            </control>
          </mc:Choice>
        </mc:AlternateContent>
        <mc:AlternateContent xmlns:mc="http://schemas.openxmlformats.org/markup-compatibility/2006">
          <mc:Choice Requires="x14">
            <control shapeId="35890" r:id="rId55" name="Check Box 50">
              <controlPr defaultSize="0" autoFill="0" autoLine="0" autoPict="0">
                <anchor moveWithCells="1">
                  <from>
                    <xdr:col>6</xdr:col>
                    <xdr:colOff>200025</xdr:colOff>
                    <xdr:row>180</xdr:row>
                    <xdr:rowOff>47625</xdr:rowOff>
                  </from>
                  <to>
                    <xdr:col>6</xdr:col>
                    <xdr:colOff>504825</xdr:colOff>
                    <xdr:row>181</xdr:row>
                    <xdr:rowOff>104775</xdr:rowOff>
                  </to>
                </anchor>
              </controlPr>
            </control>
          </mc:Choice>
        </mc:AlternateContent>
        <mc:AlternateContent xmlns:mc="http://schemas.openxmlformats.org/markup-compatibility/2006">
          <mc:Choice Requires="x14">
            <control shapeId="35891" r:id="rId56" name="Check Box 51">
              <controlPr defaultSize="0" autoFill="0" autoLine="0" autoPict="0">
                <anchor moveWithCells="1">
                  <from>
                    <xdr:col>7</xdr:col>
                    <xdr:colOff>200025</xdr:colOff>
                    <xdr:row>180</xdr:row>
                    <xdr:rowOff>47625</xdr:rowOff>
                  </from>
                  <to>
                    <xdr:col>7</xdr:col>
                    <xdr:colOff>504825</xdr:colOff>
                    <xdr:row>181</xdr:row>
                    <xdr:rowOff>104775</xdr:rowOff>
                  </to>
                </anchor>
              </controlPr>
            </control>
          </mc:Choice>
        </mc:AlternateContent>
        <mc:AlternateContent xmlns:mc="http://schemas.openxmlformats.org/markup-compatibility/2006">
          <mc:Choice Requires="x14">
            <control shapeId="35892" r:id="rId57" name="Check Box 52">
              <controlPr defaultSize="0" autoFill="0" autoLine="0" autoPict="0">
                <anchor moveWithCells="1">
                  <from>
                    <xdr:col>8</xdr:col>
                    <xdr:colOff>200025</xdr:colOff>
                    <xdr:row>180</xdr:row>
                    <xdr:rowOff>47625</xdr:rowOff>
                  </from>
                  <to>
                    <xdr:col>8</xdr:col>
                    <xdr:colOff>504825</xdr:colOff>
                    <xdr:row>181</xdr:row>
                    <xdr:rowOff>104775</xdr:rowOff>
                  </to>
                </anchor>
              </controlPr>
            </control>
          </mc:Choice>
        </mc:AlternateContent>
        <mc:AlternateContent xmlns:mc="http://schemas.openxmlformats.org/markup-compatibility/2006">
          <mc:Choice Requires="x14">
            <control shapeId="35893" r:id="rId58" name="Check Box 53">
              <controlPr defaultSize="0" autoFill="0" autoLine="0" autoPict="0">
                <anchor moveWithCells="1">
                  <from>
                    <xdr:col>5</xdr:col>
                    <xdr:colOff>200025</xdr:colOff>
                    <xdr:row>189</xdr:row>
                    <xdr:rowOff>47625</xdr:rowOff>
                  </from>
                  <to>
                    <xdr:col>5</xdr:col>
                    <xdr:colOff>504825</xdr:colOff>
                    <xdr:row>190</xdr:row>
                    <xdr:rowOff>104775</xdr:rowOff>
                  </to>
                </anchor>
              </controlPr>
            </control>
          </mc:Choice>
        </mc:AlternateContent>
        <mc:AlternateContent xmlns:mc="http://schemas.openxmlformats.org/markup-compatibility/2006">
          <mc:Choice Requires="x14">
            <control shapeId="35894" r:id="rId59" name="Check Box 54">
              <controlPr defaultSize="0" autoFill="0" autoLine="0" autoPict="0">
                <anchor moveWithCells="1">
                  <from>
                    <xdr:col>6</xdr:col>
                    <xdr:colOff>200025</xdr:colOff>
                    <xdr:row>189</xdr:row>
                    <xdr:rowOff>47625</xdr:rowOff>
                  </from>
                  <to>
                    <xdr:col>6</xdr:col>
                    <xdr:colOff>504825</xdr:colOff>
                    <xdr:row>190</xdr:row>
                    <xdr:rowOff>104775</xdr:rowOff>
                  </to>
                </anchor>
              </controlPr>
            </control>
          </mc:Choice>
        </mc:AlternateContent>
        <mc:AlternateContent xmlns:mc="http://schemas.openxmlformats.org/markup-compatibility/2006">
          <mc:Choice Requires="x14">
            <control shapeId="35895" r:id="rId60" name="Check Box 55">
              <controlPr defaultSize="0" autoFill="0" autoLine="0" autoPict="0">
                <anchor moveWithCells="1">
                  <from>
                    <xdr:col>7</xdr:col>
                    <xdr:colOff>200025</xdr:colOff>
                    <xdr:row>189</xdr:row>
                    <xdr:rowOff>47625</xdr:rowOff>
                  </from>
                  <to>
                    <xdr:col>7</xdr:col>
                    <xdr:colOff>504825</xdr:colOff>
                    <xdr:row>190</xdr:row>
                    <xdr:rowOff>104775</xdr:rowOff>
                  </to>
                </anchor>
              </controlPr>
            </control>
          </mc:Choice>
        </mc:AlternateContent>
        <mc:AlternateContent xmlns:mc="http://schemas.openxmlformats.org/markup-compatibility/2006">
          <mc:Choice Requires="x14">
            <control shapeId="35896" r:id="rId61" name="Check Box 56">
              <controlPr defaultSize="0" autoFill="0" autoLine="0" autoPict="0">
                <anchor moveWithCells="1">
                  <from>
                    <xdr:col>8</xdr:col>
                    <xdr:colOff>200025</xdr:colOff>
                    <xdr:row>189</xdr:row>
                    <xdr:rowOff>47625</xdr:rowOff>
                  </from>
                  <to>
                    <xdr:col>8</xdr:col>
                    <xdr:colOff>504825</xdr:colOff>
                    <xdr:row>190</xdr:row>
                    <xdr:rowOff>104775</xdr:rowOff>
                  </to>
                </anchor>
              </controlPr>
            </control>
          </mc:Choice>
        </mc:AlternateContent>
        <mc:AlternateContent xmlns:mc="http://schemas.openxmlformats.org/markup-compatibility/2006">
          <mc:Choice Requires="x14">
            <control shapeId="35897" r:id="rId62" name="Check Box 57">
              <controlPr defaultSize="0" autoFill="0" autoLine="0" autoPict="0">
                <anchor moveWithCells="1">
                  <from>
                    <xdr:col>5</xdr:col>
                    <xdr:colOff>200025</xdr:colOff>
                    <xdr:row>198</xdr:row>
                    <xdr:rowOff>47625</xdr:rowOff>
                  </from>
                  <to>
                    <xdr:col>5</xdr:col>
                    <xdr:colOff>504825</xdr:colOff>
                    <xdr:row>199</xdr:row>
                    <xdr:rowOff>104775</xdr:rowOff>
                  </to>
                </anchor>
              </controlPr>
            </control>
          </mc:Choice>
        </mc:AlternateContent>
        <mc:AlternateContent xmlns:mc="http://schemas.openxmlformats.org/markup-compatibility/2006">
          <mc:Choice Requires="x14">
            <control shapeId="35898" r:id="rId63" name="Check Box 58">
              <controlPr defaultSize="0" autoFill="0" autoLine="0" autoPict="0">
                <anchor moveWithCells="1">
                  <from>
                    <xdr:col>6</xdr:col>
                    <xdr:colOff>200025</xdr:colOff>
                    <xdr:row>198</xdr:row>
                    <xdr:rowOff>47625</xdr:rowOff>
                  </from>
                  <to>
                    <xdr:col>6</xdr:col>
                    <xdr:colOff>504825</xdr:colOff>
                    <xdr:row>199</xdr:row>
                    <xdr:rowOff>104775</xdr:rowOff>
                  </to>
                </anchor>
              </controlPr>
            </control>
          </mc:Choice>
        </mc:AlternateContent>
        <mc:AlternateContent xmlns:mc="http://schemas.openxmlformats.org/markup-compatibility/2006">
          <mc:Choice Requires="x14">
            <control shapeId="35899" r:id="rId64" name="Check Box 59">
              <controlPr defaultSize="0" autoFill="0" autoLine="0" autoPict="0">
                <anchor moveWithCells="1">
                  <from>
                    <xdr:col>7</xdr:col>
                    <xdr:colOff>200025</xdr:colOff>
                    <xdr:row>198</xdr:row>
                    <xdr:rowOff>47625</xdr:rowOff>
                  </from>
                  <to>
                    <xdr:col>7</xdr:col>
                    <xdr:colOff>504825</xdr:colOff>
                    <xdr:row>199</xdr:row>
                    <xdr:rowOff>104775</xdr:rowOff>
                  </to>
                </anchor>
              </controlPr>
            </control>
          </mc:Choice>
        </mc:AlternateContent>
        <mc:AlternateContent xmlns:mc="http://schemas.openxmlformats.org/markup-compatibility/2006">
          <mc:Choice Requires="x14">
            <control shapeId="35900" r:id="rId65" name="Check Box 60">
              <controlPr defaultSize="0" autoFill="0" autoLine="0" autoPict="0">
                <anchor moveWithCells="1">
                  <from>
                    <xdr:col>8</xdr:col>
                    <xdr:colOff>200025</xdr:colOff>
                    <xdr:row>198</xdr:row>
                    <xdr:rowOff>47625</xdr:rowOff>
                  </from>
                  <to>
                    <xdr:col>8</xdr:col>
                    <xdr:colOff>504825</xdr:colOff>
                    <xdr:row>199</xdr:row>
                    <xdr:rowOff>104775</xdr:rowOff>
                  </to>
                </anchor>
              </controlPr>
            </control>
          </mc:Choice>
        </mc:AlternateContent>
        <mc:AlternateContent xmlns:mc="http://schemas.openxmlformats.org/markup-compatibility/2006">
          <mc:Choice Requires="x14">
            <control shapeId="35901" r:id="rId66" name="Check Box 61">
              <controlPr defaultSize="0" autoFill="0" autoLine="0" autoPict="0">
                <anchor moveWithCells="1">
                  <from>
                    <xdr:col>5</xdr:col>
                    <xdr:colOff>200025</xdr:colOff>
                    <xdr:row>207</xdr:row>
                    <xdr:rowOff>47625</xdr:rowOff>
                  </from>
                  <to>
                    <xdr:col>5</xdr:col>
                    <xdr:colOff>504825</xdr:colOff>
                    <xdr:row>208</xdr:row>
                    <xdr:rowOff>104775</xdr:rowOff>
                  </to>
                </anchor>
              </controlPr>
            </control>
          </mc:Choice>
        </mc:AlternateContent>
        <mc:AlternateContent xmlns:mc="http://schemas.openxmlformats.org/markup-compatibility/2006">
          <mc:Choice Requires="x14">
            <control shapeId="35902" r:id="rId67" name="Check Box 62">
              <controlPr defaultSize="0" autoFill="0" autoLine="0" autoPict="0">
                <anchor moveWithCells="1">
                  <from>
                    <xdr:col>6</xdr:col>
                    <xdr:colOff>200025</xdr:colOff>
                    <xdr:row>207</xdr:row>
                    <xdr:rowOff>47625</xdr:rowOff>
                  </from>
                  <to>
                    <xdr:col>6</xdr:col>
                    <xdr:colOff>504825</xdr:colOff>
                    <xdr:row>208</xdr:row>
                    <xdr:rowOff>104775</xdr:rowOff>
                  </to>
                </anchor>
              </controlPr>
            </control>
          </mc:Choice>
        </mc:AlternateContent>
        <mc:AlternateContent xmlns:mc="http://schemas.openxmlformats.org/markup-compatibility/2006">
          <mc:Choice Requires="x14">
            <control shapeId="35903" r:id="rId68" name="Check Box 63">
              <controlPr defaultSize="0" autoFill="0" autoLine="0" autoPict="0">
                <anchor moveWithCells="1">
                  <from>
                    <xdr:col>7</xdr:col>
                    <xdr:colOff>200025</xdr:colOff>
                    <xdr:row>207</xdr:row>
                    <xdr:rowOff>47625</xdr:rowOff>
                  </from>
                  <to>
                    <xdr:col>7</xdr:col>
                    <xdr:colOff>504825</xdr:colOff>
                    <xdr:row>208</xdr:row>
                    <xdr:rowOff>104775</xdr:rowOff>
                  </to>
                </anchor>
              </controlPr>
            </control>
          </mc:Choice>
        </mc:AlternateContent>
        <mc:AlternateContent xmlns:mc="http://schemas.openxmlformats.org/markup-compatibility/2006">
          <mc:Choice Requires="x14">
            <control shapeId="35904" r:id="rId69" name="Check Box 64">
              <controlPr defaultSize="0" autoFill="0" autoLine="0" autoPict="0">
                <anchor moveWithCells="1">
                  <from>
                    <xdr:col>8</xdr:col>
                    <xdr:colOff>200025</xdr:colOff>
                    <xdr:row>207</xdr:row>
                    <xdr:rowOff>47625</xdr:rowOff>
                  </from>
                  <to>
                    <xdr:col>8</xdr:col>
                    <xdr:colOff>504825</xdr:colOff>
                    <xdr:row>208</xdr:row>
                    <xdr:rowOff>104775</xdr:rowOff>
                  </to>
                </anchor>
              </controlPr>
            </control>
          </mc:Choice>
        </mc:AlternateContent>
        <mc:AlternateContent xmlns:mc="http://schemas.openxmlformats.org/markup-compatibility/2006">
          <mc:Choice Requires="x14">
            <control shapeId="35906" r:id="rId70" name="Check Box 66">
              <controlPr defaultSize="0" autoFill="0" autoLine="0" autoPict="0">
                <anchor moveWithCells="1">
                  <from>
                    <xdr:col>5</xdr:col>
                    <xdr:colOff>200025</xdr:colOff>
                    <xdr:row>216</xdr:row>
                    <xdr:rowOff>47625</xdr:rowOff>
                  </from>
                  <to>
                    <xdr:col>5</xdr:col>
                    <xdr:colOff>504825</xdr:colOff>
                    <xdr:row>217</xdr:row>
                    <xdr:rowOff>104775</xdr:rowOff>
                  </to>
                </anchor>
              </controlPr>
            </control>
          </mc:Choice>
        </mc:AlternateContent>
        <mc:AlternateContent xmlns:mc="http://schemas.openxmlformats.org/markup-compatibility/2006">
          <mc:Choice Requires="x14">
            <control shapeId="35907" r:id="rId71" name="Check Box 67">
              <controlPr defaultSize="0" autoFill="0" autoLine="0" autoPict="0">
                <anchor moveWithCells="1">
                  <from>
                    <xdr:col>6</xdr:col>
                    <xdr:colOff>200025</xdr:colOff>
                    <xdr:row>216</xdr:row>
                    <xdr:rowOff>47625</xdr:rowOff>
                  </from>
                  <to>
                    <xdr:col>6</xdr:col>
                    <xdr:colOff>504825</xdr:colOff>
                    <xdr:row>217</xdr:row>
                    <xdr:rowOff>104775</xdr:rowOff>
                  </to>
                </anchor>
              </controlPr>
            </control>
          </mc:Choice>
        </mc:AlternateContent>
        <mc:AlternateContent xmlns:mc="http://schemas.openxmlformats.org/markup-compatibility/2006">
          <mc:Choice Requires="x14">
            <control shapeId="35908" r:id="rId72" name="Check Box 68">
              <controlPr defaultSize="0" autoFill="0" autoLine="0" autoPict="0">
                <anchor moveWithCells="1">
                  <from>
                    <xdr:col>7</xdr:col>
                    <xdr:colOff>200025</xdr:colOff>
                    <xdr:row>216</xdr:row>
                    <xdr:rowOff>47625</xdr:rowOff>
                  </from>
                  <to>
                    <xdr:col>7</xdr:col>
                    <xdr:colOff>504825</xdr:colOff>
                    <xdr:row>217</xdr:row>
                    <xdr:rowOff>104775</xdr:rowOff>
                  </to>
                </anchor>
              </controlPr>
            </control>
          </mc:Choice>
        </mc:AlternateContent>
        <mc:AlternateContent xmlns:mc="http://schemas.openxmlformats.org/markup-compatibility/2006">
          <mc:Choice Requires="x14">
            <control shapeId="35909" r:id="rId73" name="Check Box 69">
              <controlPr defaultSize="0" autoFill="0" autoLine="0" autoPict="0">
                <anchor moveWithCells="1">
                  <from>
                    <xdr:col>8</xdr:col>
                    <xdr:colOff>200025</xdr:colOff>
                    <xdr:row>216</xdr:row>
                    <xdr:rowOff>47625</xdr:rowOff>
                  </from>
                  <to>
                    <xdr:col>8</xdr:col>
                    <xdr:colOff>504825</xdr:colOff>
                    <xdr:row>217</xdr:row>
                    <xdr:rowOff>104775</xdr:rowOff>
                  </to>
                </anchor>
              </controlPr>
            </control>
          </mc:Choice>
        </mc:AlternateContent>
        <mc:AlternateContent xmlns:mc="http://schemas.openxmlformats.org/markup-compatibility/2006">
          <mc:Choice Requires="x14">
            <control shapeId="35910" r:id="rId74" name="Check Box 70">
              <controlPr defaultSize="0" autoFill="0" autoLine="0" autoPict="0">
                <anchor moveWithCells="1">
                  <from>
                    <xdr:col>5</xdr:col>
                    <xdr:colOff>200025</xdr:colOff>
                    <xdr:row>225</xdr:row>
                    <xdr:rowOff>47625</xdr:rowOff>
                  </from>
                  <to>
                    <xdr:col>5</xdr:col>
                    <xdr:colOff>504825</xdr:colOff>
                    <xdr:row>226</xdr:row>
                    <xdr:rowOff>104775</xdr:rowOff>
                  </to>
                </anchor>
              </controlPr>
            </control>
          </mc:Choice>
        </mc:AlternateContent>
        <mc:AlternateContent xmlns:mc="http://schemas.openxmlformats.org/markup-compatibility/2006">
          <mc:Choice Requires="x14">
            <control shapeId="35911" r:id="rId75" name="Check Box 71">
              <controlPr defaultSize="0" autoFill="0" autoLine="0" autoPict="0">
                <anchor moveWithCells="1">
                  <from>
                    <xdr:col>6</xdr:col>
                    <xdr:colOff>200025</xdr:colOff>
                    <xdr:row>225</xdr:row>
                    <xdr:rowOff>47625</xdr:rowOff>
                  </from>
                  <to>
                    <xdr:col>6</xdr:col>
                    <xdr:colOff>504825</xdr:colOff>
                    <xdr:row>226</xdr:row>
                    <xdr:rowOff>104775</xdr:rowOff>
                  </to>
                </anchor>
              </controlPr>
            </control>
          </mc:Choice>
        </mc:AlternateContent>
        <mc:AlternateContent xmlns:mc="http://schemas.openxmlformats.org/markup-compatibility/2006">
          <mc:Choice Requires="x14">
            <control shapeId="35912" r:id="rId76" name="Check Box 72">
              <controlPr defaultSize="0" autoFill="0" autoLine="0" autoPict="0">
                <anchor moveWithCells="1">
                  <from>
                    <xdr:col>7</xdr:col>
                    <xdr:colOff>200025</xdr:colOff>
                    <xdr:row>225</xdr:row>
                    <xdr:rowOff>47625</xdr:rowOff>
                  </from>
                  <to>
                    <xdr:col>7</xdr:col>
                    <xdr:colOff>504825</xdr:colOff>
                    <xdr:row>226</xdr:row>
                    <xdr:rowOff>104775</xdr:rowOff>
                  </to>
                </anchor>
              </controlPr>
            </control>
          </mc:Choice>
        </mc:AlternateContent>
        <mc:AlternateContent xmlns:mc="http://schemas.openxmlformats.org/markup-compatibility/2006">
          <mc:Choice Requires="x14">
            <control shapeId="35913" r:id="rId77" name="Check Box 73">
              <controlPr defaultSize="0" autoFill="0" autoLine="0" autoPict="0">
                <anchor moveWithCells="1">
                  <from>
                    <xdr:col>8</xdr:col>
                    <xdr:colOff>200025</xdr:colOff>
                    <xdr:row>225</xdr:row>
                    <xdr:rowOff>47625</xdr:rowOff>
                  </from>
                  <to>
                    <xdr:col>8</xdr:col>
                    <xdr:colOff>504825</xdr:colOff>
                    <xdr:row>226</xdr:row>
                    <xdr:rowOff>104775</xdr:rowOff>
                  </to>
                </anchor>
              </controlPr>
            </control>
          </mc:Choice>
        </mc:AlternateContent>
        <mc:AlternateContent xmlns:mc="http://schemas.openxmlformats.org/markup-compatibility/2006">
          <mc:Choice Requires="x14">
            <control shapeId="35914" r:id="rId78" name="Check Box 74">
              <controlPr defaultSize="0" autoFill="0" autoLine="0" autoPict="0">
                <anchor moveWithCells="1">
                  <from>
                    <xdr:col>5</xdr:col>
                    <xdr:colOff>200025</xdr:colOff>
                    <xdr:row>234</xdr:row>
                    <xdr:rowOff>47625</xdr:rowOff>
                  </from>
                  <to>
                    <xdr:col>5</xdr:col>
                    <xdr:colOff>504825</xdr:colOff>
                    <xdr:row>235</xdr:row>
                    <xdr:rowOff>104775</xdr:rowOff>
                  </to>
                </anchor>
              </controlPr>
            </control>
          </mc:Choice>
        </mc:AlternateContent>
        <mc:AlternateContent xmlns:mc="http://schemas.openxmlformats.org/markup-compatibility/2006">
          <mc:Choice Requires="x14">
            <control shapeId="35915" r:id="rId79" name="Check Box 75">
              <controlPr defaultSize="0" autoFill="0" autoLine="0" autoPict="0">
                <anchor moveWithCells="1">
                  <from>
                    <xdr:col>6</xdr:col>
                    <xdr:colOff>200025</xdr:colOff>
                    <xdr:row>234</xdr:row>
                    <xdr:rowOff>47625</xdr:rowOff>
                  </from>
                  <to>
                    <xdr:col>6</xdr:col>
                    <xdr:colOff>504825</xdr:colOff>
                    <xdr:row>235</xdr:row>
                    <xdr:rowOff>104775</xdr:rowOff>
                  </to>
                </anchor>
              </controlPr>
            </control>
          </mc:Choice>
        </mc:AlternateContent>
        <mc:AlternateContent xmlns:mc="http://schemas.openxmlformats.org/markup-compatibility/2006">
          <mc:Choice Requires="x14">
            <control shapeId="35916" r:id="rId80" name="Check Box 76">
              <controlPr defaultSize="0" autoFill="0" autoLine="0" autoPict="0">
                <anchor moveWithCells="1">
                  <from>
                    <xdr:col>7</xdr:col>
                    <xdr:colOff>200025</xdr:colOff>
                    <xdr:row>234</xdr:row>
                    <xdr:rowOff>47625</xdr:rowOff>
                  </from>
                  <to>
                    <xdr:col>7</xdr:col>
                    <xdr:colOff>504825</xdr:colOff>
                    <xdr:row>235</xdr:row>
                    <xdr:rowOff>104775</xdr:rowOff>
                  </to>
                </anchor>
              </controlPr>
            </control>
          </mc:Choice>
        </mc:AlternateContent>
        <mc:AlternateContent xmlns:mc="http://schemas.openxmlformats.org/markup-compatibility/2006">
          <mc:Choice Requires="x14">
            <control shapeId="35917" r:id="rId81" name="Check Box 77">
              <controlPr defaultSize="0" autoFill="0" autoLine="0" autoPict="0">
                <anchor moveWithCells="1">
                  <from>
                    <xdr:col>8</xdr:col>
                    <xdr:colOff>200025</xdr:colOff>
                    <xdr:row>234</xdr:row>
                    <xdr:rowOff>47625</xdr:rowOff>
                  </from>
                  <to>
                    <xdr:col>8</xdr:col>
                    <xdr:colOff>504825</xdr:colOff>
                    <xdr:row>235</xdr:row>
                    <xdr:rowOff>104775</xdr:rowOff>
                  </to>
                </anchor>
              </controlPr>
            </control>
          </mc:Choice>
        </mc:AlternateContent>
        <mc:AlternateContent xmlns:mc="http://schemas.openxmlformats.org/markup-compatibility/2006">
          <mc:Choice Requires="x14">
            <control shapeId="35918" r:id="rId82" name="Check Box 78">
              <controlPr defaultSize="0" autoFill="0" autoLine="0" autoPict="0">
                <anchor moveWithCells="1">
                  <from>
                    <xdr:col>5</xdr:col>
                    <xdr:colOff>200025</xdr:colOff>
                    <xdr:row>243</xdr:row>
                    <xdr:rowOff>47625</xdr:rowOff>
                  </from>
                  <to>
                    <xdr:col>5</xdr:col>
                    <xdr:colOff>504825</xdr:colOff>
                    <xdr:row>244</xdr:row>
                    <xdr:rowOff>104775</xdr:rowOff>
                  </to>
                </anchor>
              </controlPr>
            </control>
          </mc:Choice>
        </mc:AlternateContent>
        <mc:AlternateContent xmlns:mc="http://schemas.openxmlformats.org/markup-compatibility/2006">
          <mc:Choice Requires="x14">
            <control shapeId="35919" r:id="rId83" name="Check Box 79">
              <controlPr defaultSize="0" autoFill="0" autoLine="0" autoPict="0">
                <anchor moveWithCells="1">
                  <from>
                    <xdr:col>6</xdr:col>
                    <xdr:colOff>200025</xdr:colOff>
                    <xdr:row>243</xdr:row>
                    <xdr:rowOff>47625</xdr:rowOff>
                  </from>
                  <to>
                    <xdr:col>6</xdr:col>
                    <xdr:colOff>504825</xdr:colOff>
                    <xdr:row>244</xdr:row>
                    <xdr:rowOff>104775</xdr:rowOff>
                  </to>
                </anchor>
              </controlPr>
            </control>
          </mc:Choice>
        </mc:AlternateContent>
        <mc:AlternateContent xmlns:mc="http://schemas.openxmlformats.org/markup-compatibility/2006">
          <mc:Choice Requires="x14">
            <control shapeId="35920" r:id="rId84" name="Check Box 80">
              <controlPr defaultSize="0" autoFill="0" autoLine="0" autoPict="0">
                <anchor moveWithCells="1">
                  <from>
                    <xdr:col>7</xdr:col>
                    <xdr:colOff>200025</xdr:colOff>
                    <xdr:row>243</xdr:row>
                    <xdr:rowOff>47625</xdr:rowOff>
                  </from>
                  <to>
                    <xdr:col>7</xdr:col>
                    <xdr:colOff>504825</xdr:colOff>
                    <xdr:row>244</xdr:row>
                    <xdr:rowOff>104775</xdr:rowOff>
                  </to>
                </anchor>
              </controlPr>
            </control>
          </mc:Choice>
        </mc:AlternateContent>
        <mc:AlternateContent xmlns:mc="http://schemas.openxmlformats.org/markup-compatibility/2006">
          <mc:Choice Requires="x14">
            <control shapeId="35921" r:id="rId85" name="Check Box 81">
              <controlPr defaultSize="0" autoFill="0" autoLine="0" autoPict="0">
                <anchor moveWithCells="1">
                  <from>
                    <xdr:col>8</xdr:col>
                    <xdr:colOff>200025</xdr:colOff>
                    <xdr:row>243</xdr:row>
                    <xdr:rowOff>47625</xdr:rowOff>
                  </from>
                  <to>
                    <xdr:col>8</xdr:col>
                    <xdr:colOff>504825</xdr:colOff>
                    <xdr:row>244</xdr:row>
                    <xdr:rowOff>104775</xdr:rowOff>
                  </to>
                </anchor>
              </controlPr>
            </control>
          </mc:Choice>
        </mc:AlternateContent>
        <mc:AlternateContent xmlns:mc="http://schemas.openxmlformats.org/markup-compatibility/2006">
          <mc:Choice Requires="x14">
            <control shapeId="35922" r:id="rId86" name="Check Box 82">
              <controlPr defaultSize="0" autoFill="0" autoLine="0" autoPict="0">
                <anchor moveWithCells="1">
                  <from>
                    <xdr:col>5</xdr:col>
                    <xdr:colOff>200025</xdr:colOff>
                    <xdr:row>252</xdr:row>
                    <xdr:rowOff>47625</xdr:rowOff>
                  </from>
                  <to>
                    <xdr:col>5</xdr:col>
                    <xdr:colOff>504825</xdr:colOff>
                    <xdr:row>253</xdr:row>
                    <xdr:rowOff>104775</xdr:rowOff>
                  </to>
                </anchor>
              </controlPr>
            </control>
          </mc:Choice>
        </mc:AlternateContent>
        <mc:AlternateContent xmlns:mc="http://schemas.openxmlformats.org/markup-compatibility/2006">
          <mc:Choice Requires="x14">
            <control shapeId="35923" r:id="rId87" name="Check Box 83">
              <controlPr defaultSize="0" autoFill="0" autoLine="0" autoPict="0">
                <anchor moveWithCells="1">
                  <from>
                    <xdr:col>6</xdr:col>
                    <xdr:colOff>200025</xdr:colOff>
                    <xdr:row>252</xdr:row>
                    <xdr:rowOff>47625</xdr:rowOff>
                  </from>
                  <to>
                    <xdr:col>6</xdr:col>
                    <xdr:colOff>504825</xdr:colOff>
                    <xdr:row>253</xdr:row>
                    <xdr:rowOff>104775</xdr:rowOff>
                  </to>
                </anchor>
              </controlPr>
            </control>
          </mc:Choice>
        </mc:AlternateContent>
        <mc:AlternateContent xmlns:mc="http://schemas.openxmlformats.org/markup-compatibility/2006">
          <mc:Choice Requires="x14">
            <control shapeId="35924" r:id="rId88" name="Check Box 84">
              <controlPr defaultSize="0" autoFill="0" autoLine="0" autoPict="0">
                <anchor moveWithCells="1">
                  <from>
                    <xdr:col>7</xdr:col>
                    <xdr:colOff>200025</xdr:colOff>
                    <xdr:row>252</xdr:row>
                    <xdr:rowOff>47625</xdr:rowOff>
                  </from>
                  <to>
                    <xdr:col>7</xdr:col>
                    <xdr:colOff>504825</xdr:colOff>
                    <xdr:row>253</xdr:row>
                    <xdr:rowOff>104775</xdr:rowOff>
                  </to>
                </anchor>
              </controlPr>
            </control>
          </mc:Choice>
        </mc:AlternateContent>
        <mc:AlternateContent xmlns:mc="http://schemas.openxmlformats.org/markup-compatibility/2006">
          <mc:Choice Requires="x14">
            <control shapeId="35925" r:id="rId89" name="Check Box 85">
              <controlPr defaultSize="0" autoFill="0" autoLine="0" autoPict="0">
                <anchor moveWithCells="1">
                  <from>
                    <xdr:col>8</xdr:col>
                    <xdr:colOff>200025</xdr:colOff>
                    <xdr:row>252</xdr:row>
                    <xdr:rowOff>47625</xdr:rowOff>
                  </from>
                  <to>
                    <xdr:col>8</xdr:col>
                    <xdr:colOff>504825</xdr:colOff>
                    <xdr:row>253</xdr:row>
                    <xdr:rowOff>104775</xdr:rowOff>
                  </to>
                </anchor>
              </controlPr>
            </control>
          </mc:Choice>
        </mc:AlternateContent>
        <mc:AlternateContent xmlns:mc="http://schemas.openxmlformats.org/markup-compatibility/2006">
          <mc:Choice Requires="x14">
            <control shapeId="35926" r:id="rId90" name="Check Box 86">
              <controlPr defaultSize="0" autoFill="0" autoLine="0" autoPict="0">
                <anchor moveWithCells="1">
                  <from>
                    <xdr:col>5</xdr:col>
                    <xdr:colOff>200025</xdr:colOff>
                    <xdr:row>261</xdr:row>
                    <xdr:rowOff>47625</xdr:rowOff>
                  </from>
                  <to>
                    <xdr:col>5</xdr:col>
                    <xdr:colOff>504825</xdr:colOff>
                    <xdr:row>262</xdr:row>
                    <xdr:rowOff>104775</xdr:rowOff>
                  </to>
                </anchor>
              </controlPr>
            </control>
          </mc:Choice>
        </mc:AlternateContent>
        <mc:AlternateContent xmlns:mc="http://schemas.openxmlformats.org/markup-compatibility/2006">
          <mc:Choice Requires="x14">
            <control shapeId="35927" r:id="rId91" name="Check Box 87">
              <controlPr defaultSize="0" autoFill="0" autoLine="0" autoPict="0">
                <anchor moveWithCells="1">
                  <from>
                    <xdr:col>6</xdr:col>
                    <xdr:colOff>200025</xdr:colOff>
                    <xdr:row>261</xdr:row>
                    <xdr:rowOff>47625</xdr:rowOff>
                  </from>
                  <to>
                    <xdr:col>6</xdr:col>
                    <xdr:colOff>504825</xdr:colOff>
                    <xdr:row>262</xdr:row>
                    <xdr:rowOff>104775</xdr:rowOff>
                  </to>
                </anchor>
              </controlPr>
            </control>
          </mc:Choice>
        </mc:AlternateContent>
        <mc:AlternateContent xmlns:mc="http://schemas.openxmlformats.org/markup-compatibility/2006">
          <mc:Choice Requires="x14">
            <control shapeId="35928" r:id="rId92" name="Check Box 88">
              <controlPr defaultSize="0" autoFill="0" autoLine="0" autoPict="0">
                <anchor moveWithCells="1">
                  <from>
                    <xdr:col>7</xdr:col>
                    <xdr:colOff>200025</xdr:colOff>
                    <xdr:row>261</xdr:row>
                    <xdr:rowOff>47625</xdr:rowOff>
                  </from>
                  <to>
                    <xdr:col>7</xdr:col>
                    <xdr:colOff>504825</xdr:colOff>
                    <xdr:row>262</xdr:row>
                    <xdr:rowOff>104775</xdr:rowOff>
                  </to>
                </anchor>
              </controlPr>
            </control>
          </mc:Choice>
        </mc:AlternateContent>
        <mc:AlternateContent xmlns:mc="http://schemas.openxmlformats.org/markup-compatibility/2006">
          <mc:Choice Requires="x14">
            <control shapeId="35929" r:id="rId93" name="Check Box 89">
              <controlPr defaultSize="0" autoFill="0" autoLine="0" autoPict="0">
                <anchor moveWithCells="1">
                  <from>
                    <xdr:col>8</xdr:col>
                    <xdr:colOff>200025</xdr:colOff>
                    <xdr:row>261</xdr:row>
                    <xdr:rowOff>47625</xdr:rowOff>
                  </from>
                  <to>
                    <xdr:col>8</xdr:col>
                    <xdr:colOff>504825</xdr:colOff>
                    <xdr:row>262</xdr:row>
                    <xdr:rowOff>104775</xdr:rowOff>
                  </to>
                </anchor>
              </controlPr>
            </control>
          </mc:Choice>
        </mc:AlternateContent>
        <mc:AlternateContent xmlns:mc="http://schemas.openxmlformats.org/markup-compatibility/2006">
          <mc:Choice Requires="x14">
            <control shapeId="35930" r:id="rId94" name="Check Box 90">
              <controlPr defaultSize="0" autoFill="0" autoLine="0" autoPict="0">
                <anchor moveWithCells="1">
                  <from>
                    <xdr:col>5</xdr:col>
                    <xdr:colOff>200025</xdr:colOff>
                    <xdr:row>270</xdr:row>
                    <xdr:rowOff>47625</xdr:rowOff>
                  </from>
                  <to>
                    <xdr:col>5</xdr:col>
                    <xdr:colOff>504825</xdr:colOff>
                    <xdr:row>271</xdr:row>
                    <xdr:rowOff>104775</xdr:rowOff>
                  </to>
                </anchor>
              </controlPr>
            </control>
          </mc:Choice>
        </mc:AlternateContent>
        <mc:AlternateContent xmlns:mc="http://schemas.openxmlformats.org/markup-compatibility/2006">
          <mc:Choice Requires="x14">
            <control shapeId="35931" r:id="rId95" name="Check Box 91">
              <controlPr defaultSize="0" autoFill="0" autoLine="0" autoPict="0">
                <anchor moveWithCells="1">
                  <from>
                    <xdr:col>6</xdr:col>
                    <xdr:colOff>200025</xdr:colOff>
                    <xdr:row>270</xdr:row>
                    <xdr:rowOff>47625</xdr:rowOff>
                  </from>
                  <to>
                    <xdr:col>6</xdr:col>
                    <xdr:colOff>504825</xdr:colOff>
                    <xdr:row>271</xdr:row>
                    <xdr:rowOff>104775</xdr:rowOff>
                  </to>
                </anchor>
              </controlPr>
            </control>
          </mc:Choice>
        </mc:AlternateContent>
        <mc:AlternateContent xmlns:mc="http://schemas.openxmlformats.org/markup-compatibility/2006">
          <mc:Choice Requires="x14">
            <control shapeId="35932" r:id="rId96" name="Check Box 92">
              <controlPr defaultSize="0" autoFill="0" autoLine="0" autoPict="0">
                <anchor moveWithCells="1">
                  <from>
                    <xdr:col>7</xdr:col>
                    <xdr:colOff>200025</xdr:colOff>
                    <xdr:row>270</xdr:row>
                    <xdr:rowOff>47625</xdr:rowOff>
                  </from>
                  <to>
                    <xdr:col>7</xdr:col>
                    <xdr:colOff>504825</xdr:colOff>
                    <xdr:row>271</xdr:row>
                    <xdr:rowOff>104775</xdr:rowOff>
                  </to>
                </anchor>
              </controlPr>
            </control>
          </mc:Choice>
        </mc:AlternateContent>
        <mc:AlternateContent xmlns:mc="http://schemas.openxmlformats.org/markup-compatibility/2006">
          <mc:Choice Requires="x14">
            <control shapeId="35933" r:id="rId97" name="Check Box 93">
              <controlPr defaultSize="0" autoFill="0" autoLine="0" autoPict="0">
                <anchor moveWithCells="1">
                  <from>
                    <xdr:col>8</xdr:col>
                    <xdr:colOff>200025</xdr:colOff>
                    <xdr:row>270</xdr:row>
                    <xdr:rowOff>47625</xdr:rowOff>
                  </from>
                  <to>
                    <xdr:col>8</xdr:col>
                    <xdr:colOff>504825</xdr:colOff>
                    <xdr:row>271</xdr:row>
                    <xdr:rowOff>104775</xdr:rowOff>
                  </to>
                </anchor>
              </controlPr>
            </control>
          </mc:Choice>
        </mc:AlternateContent>
        <mc:AlternateContent xmlns:mc="http://schemas.openxmlformats.org/markup-compatibility/2006">
          <mc:Choice Requires="x14">
            <control shapeId="35934" r:id="rId98" name="Check Box 94">
              <controlPr defaultSize="0" autoFill="0" autoLine="0" autoPict="0">
                <anchor moveWithCells="1">
                  <from>
                    <xdr:col>5</xdr:col>
                    <xdr:colOff>200025</xdr:colOff>
                    <xdr:row>279</xdr:row>
                    <xdr:rowOff>47625</xdr:rowOff>
                  </from>
                  <to>
                    <xdr:col>5</xdr:col>
                    <xdr:colOff>504825</xdr:colOff>
                    <xdr:row>280</xdr:row>
                    <xdr:rowOff>104775</xdr:rowOff>
                  </to>
                </anchor>
              </controlPr>
            </control>
          </mc:Choice>
        </mc:AlternateContent>
        <mc:AlternateContent xmlns:mc="http://schemas.openxmlformats.org/markup-compatibility/2006">
          <mc:Choice Requires="x14">
            <control shapeId="35935" r:id="rId99" name="Check Box 95">
              <controlPr defaultSize="0" autoFill="0" autoLine="0" autoPict="0">
                <anchor moveWithCells="1">
                  <from>
                    <xdr:col>6</xdr:col>
                    <xdr:colOff>200025</xdr:colOff>
                    <xdr:row>279</xdr:row>
                    <xdr:rowOff>47625</xdr:rowOff>
                  </from>
                  <to>
                    <xdr:col>6</xdr:col>
                    <xdr:colOff>504825</xdr:colOff>
                    <xdr:row>280</xdr:row>
                    <xdr:rowOff>104775</xdr:rowOff>
                  </to>
                </anchor>
              </controlPr>
            </control>
          </mc:Choice>
        </mc:AlternateContent>
        <mc:AlternateContent xmlns:mc="http://schemas.openxmlformats.org/markup-compatibility/2006">
          <mc:Choice Requires="x14">
            <control shapeId="35936" r:id="rId100" name="Check Box 96">
              <controlPr defaultSize="0" autoFill="0" autoLine="0" autoPict="0">
                <anchor moveWithCells="1">
                  <from>
                    <xdr:col>7</xdr:col>
                    <xdr:colOff>200025</xdr:colOff>
                    <xdr:row>279</xdr:row>
                    <xdr:rowOff>47625</xdr:rowOff>
                  </from>
                  <to>
                    <xdr:col>7</xdr:col>
                    <xdr:colOff>504825</xdr:colOff>
                    <xdr:row>280</xdr:row>
                    <xdr:rowOff>104775</xdr:rowOff>
                  </to>
                </anchor>
              </controlPr>
            </control>
          </mc:Choice>
        </mc:AlternateContent>
        <mc:AlternateContent xmlns:mc="http://schemas.openxmlformats.org/markup-compatibility/2006">
          <mc:Choice Requires="x14">
            <control shapeId="35937" r:id="rId101" name="Check Box 97">
              <controlPr defaultSize="0" autoFill="0" autoLine="0" autoPict="0">
                <anchor moveWithCells="1">
                  <from>
                    <xdr:col>8</xdr:col>
                    <xdr:colOff>200025</xdr:colOff>
                    <xdr:row>279</xdr:row>
                    <xdr:rowOff>47625</xdr:rowOff>
                  </from>
                  <to>
                    <xdr:col>8</xdr:col>
                    <xdr:colOff>504825</xdr:colOff>
                    <xdr:row>280</xdr:row>
                    <xdr:rowOff>104775</xdr:rowOff>
                  </to>
                </anchor>
              </controlPr>
            </control>
          </mc:Choice>
        </mc:AlternateContent>
        <mc:AlternateContent xmlns:mc="http://schemas.openxmlformats.org/markup-compatibility/2006">
          <mc:Choice Requires="x14">
            <control shapeId="35938" r:id="rId102" name="Check Box 98">
              <controlPr defaultSize="0" autoFill="0" autoLine="0" autoPict="0">
                <anchor moveWithCells="1">
                  <from>
                    <xdr:col>5</xdr:col>
                    <xdr:colOff>200025</xdr:colOff>
                    <xdr:row>288</xdr:row>
                    <xdr:rowOff>47625</xdr:rowOff>
                  </from>
                  <to>
                    <xdr:col>5</xdr:col>
                    <xdr:colOff>504825</xdr:colOff>
                    <xdr:row>289</xdr:row>
                    <xdr:rowOff>104775</xdr:rowOff>
                  </to>
                </anchor>
              </controlPr>
            </control>
          </mc:Choice>
        </mc:AlternateContent>
        <mc:AlternateContent xmlns:mc="http://schemas.openxmlformats.org/markup-compatibility/2006">
          <mc:Choice Requires="x14">
            <control shapeId="35939" r:id="rId103" name="Check Box 99">
              <controlPr defaultSize="0" autoFill="0" autoLine="0" autoPict="0">
                <anchor moveWithCells="1">
                  <from>
                    <xdr:col>6</xdr:col>
                    <xdr:colOff>200025</xdr:colOff>
                    <xdr:row>288</xdr:row>
                    <xdr:rowOff>47625</xdr:rowOff>
                  </from>
                  <to>
                    <xdr:col>6</xdr:col>
                    <xdr:colOff>504825</xdr:colOff>
                    <xdr:row>289</xdr:row>
                    <xdr:rowOff>104775</xdr:rowOff>
                  </to>
                </anchor>
              </controlPr>
            </control>
          </mc:Choice>
        </mc:AlternateContent>
        <mc:AlternateContent xmlns:mc="http://schemas.openxmlformats.org/markup-compatibility/2006">
          <mc:Choice Requires="x14">
            <control shapeId="35940" r:id="rId104" name="Check Box 100">
              <controlPr defaultSize="0" autoFill="0" autoLine="0" autoPict="0">
                <anchor moveWithCells="1">
                  <from>
                    <xdr:col>7</xdr:col>
                    <xdr:colOff>200025</xdr:colOff>
                    <xdr:row>288</xdr:row>
                    <xdr:rowOff>47625</xdr:rowOff>
                  </from>
                  <to>
                    <xdr:col>7</xdr:col>
                    <xdr:colOff>504825</xdr:colOff>
                    <xdr:row>289</xdr:row>
                    <xdr:rowOff>104775</xdr:rowOff>
                  </to>
                </anchor>
              </controlPr>
            </control>
          </mc:Choice>
        </mc:AlternateContent>
        <mc:AlternateContent xmlns:mc="http://schemas.openxmlformats.org/markup-compatibility/2006">
          <mc:Choice Requires="x14">
            <control shapeId="35941" r:id="rId105" name="Check Box 101">
              <controlPr defaultSize="0" autoFill="0" autoLine="0" autoPict="0">
                <anchor moveWithCells="1">
                  <from>
                    <xdr:col>8</xdr:col>
                    <xdr:colOff>200025</xdr:colOff>
                    <xdr:row>288</xdr:row>
                    <xdr:rowOff>47625</xdr:rowOff>
                  </from>
                  <to>
                    <xdr:col>8</xdr:col>
                    <xdr:colOff>504825</xdr:colOff>
                    <xdr:row>289</xdr:row>
                    <xdr:rowOff>104775</xdr:rowOff>
                  </to>
                </anchor>
              </controlPr>
            </control>
          </mc:Choice>
        </mc:AlternateContent>
        <mc:AlternateContent xmlns:mc="http://schemas.openxmlformats.org/markup-compatibility/2006">
          <mc:Choice Requires="x14">
            <control shapeId="35942" r:id="rId106" name="Check Box 102">
              <controlPr defaultSize="0" autoFill="0" autoLine="0" autoPict="0">
                <anchor moveWithCells="1">
                  <from>
                    <xdr:col>5</xdr:col>
                    <xdr:colOff>200025</xdr:colOff>
                    <xdr:row>297</xdr:row>
                    <xdr:rowOff>47625</xdr:rowOff>
                  </from>
                  <to>
                    <xdr:col>5</xdr:col>
                    <xdr:colOff>504825</xdr:colOff>
                    <xdr:row>298</xdr:row>
                    <xdr:rowOff>104775</xdr:rowOff>
                  </to>
                </anchor>
              </controlPr>
            </control>
          </mc:Choice>
        </mc:AlternateContent>
        <mc:AlternateContent xmlns:mc="http://schemas.openxmlformats.org/markup-compatibility/2006">
          <mc:Choice Requires="x14">
            <control shapeId="35943" r:id="rId107" name="Check Box 103">
              <controlPr defaultSize="0" autoFill="0" autoLine="0" autoPict="0">
                <anchor moveWithCells="1">
                  <from>
                    <xdr:col>6</xdr:col>
                    <xdr:colOff>200025</xdr:colOff>
                    <xdr:row>297</xdr:row>
                    <xdr:rowOff>47625</xdr:rowOff>
                  </from>
                  <to>
                    <xdr:col>6</xdr:col>
                    <xdr:colOff>504825</xdr:colOff>
                    <xdr:row>298</xdr:row>
                    <xdr:rowOff>104775</xdr:rowOff>
                  </to>
                </anchor>
              </controlPr>
            </control>
          </mc:Choice>
        </mc:AlternateContent>
        <mc:AlternateContent xmlns:mc="http://schemas.openxmlformats.org/markup-compatibility/2006">
          <mc:Choice Requires="x14">
            <control shapeId="35944" r:id="rId108" name="Check Box 104">
              <controlPr defaultSize="0" autoFill="0" autoLine="0" autoPict="0">
                <anchor moveWithCells="1">
                  <from>
                    <xdr:col>7</xdr:col>
                    <xdr:colOff>200025</xdr:colOff>
                    <xdr:row>297</xdr:row>
                    <xdr:rowOff>47625</xdr:rowOff>
                  </from>
                  <to>
                    <xdr:col>7</xdr:col>
                    <xdr:colOff>504825</xdr:colOff>
                    <xdr:row>298</xdr:row>
                    <xdr:rowOff>104775</xdr:rowOff>
                  </to>
                </anchor>
              </controlPr>
            </control>
          </mc:Choice>
        </mc:AlternateContent>
        <mc:AlternateContent xmlns:mc="http://schemas.openxmlformats.org/markup-compatibility/2006">
          <mc:Choice Requires="x14">
            <control shapeId="35945" r:id="rId109" name="Check Box 105">
              <controlPr defaultSize="0" autoFill="0" autoLine="0" autoPict="0">
                <anchor moveWithCells="1">
                  <from>
                    <xdr:col>8</xdr:col>
                    <xdr:colOff>200025</xdr:colOff>
                    <xdr:row>297</xdr:row>
                    <xdr:rowOff>47625</xdr:rowOff>
                  </from>
                  <to>
                    <xdr:col>8</xdr:col>
                    <xdr:colOff>504825</xdr:colOff>
                    <xdr:row>298</xdr:row>
                    <xdr:rowOff>104775</xdr:rowOff>
                  </to>
                </anchor>
              </controlPr>
            </control>
          </mc:Choice>
        </mc:AlternateContent>
        <mc:AlternateContent xmlns:mc="http://schemas.openxmlformats.org/markup-compatibility/2006">
          <mc:Choice Requires="x14">
            <control shapeId="35946" r:id="rId110" name="Check Box 106">
              <controlPr defaultSize="0" autoFill="0" autoLine="0" autoPict="0">
                <anchor moveWithCells="1">
                  <from>
                    <xdr:col>5</xdr:col>
                    <xdr:colOff>200025</xdr:colOff>
                    <xdr:row>306</xdr:row>
                    <xdr:rowOff>47625</xdr:rowOff>
                  </from>
                  <to>
                    <xdr:col>5</xdr:col>
                    <xdr:colOff>504825</xdr:colOff>
                    <xdr:row>307</xdr:row>
                    <xdr:rowOff>104775</xdr:rowOff>
                  </to>
                </anchor>
              </controlPr>
            </control>
          </mc:Choice>
        </mc:AlternateContent>
        <mc:AlternateContent xmlns:mc="http://schemas.openxmlformats.org/markup-compatibility/2006">
          <mc:Choice Requires="x14">
            <control shapeId="35947" r:id="rId111" name="Check Box 107">
              <controlPr defaultSize="0" autoFill="0" autoLine="0" autoPict="0">
                <anchor moveWithCells="1">
                  <from>
                    <xdr:col>6</xdr:col>
                    <xdr:colOff>200025</xdr:colOff>
                    <xdr:row>306</xdr:row>
                    <xdr:rowOff>47625</xdr:rowOff>
                  </from>
                  <to>
                    <xdr:col>6</xdr:col>
                    <xdr:colOff>504825</xdr:colOff>
                    <xdr:row>307</xdr:row>
                    <xdr:rowOff>104775</xdr:rowOff>
                  </to>
                </anchor>
              </controlPr>
            </control>
          </mc:Choice>
        </mc:AlternateContent>
        <mc:AlternateContent xmlns:mc="http://schemas.openxmlformats.org/markup-compatibility/2006">
          <mc:Choice Requires="x14">
            <control shapeId="35948" r:id="rId112" name="Check Box 108">
              <controlPr defaultSize="0" autoFill="0" autoLine="0" autoPict="0">
                <anchor moveWithCells="1">
                  <from>
                    <xdr:col>7</xdr:col>
                    <xdr:colOff>200025</xdr:colOff>
                    <xdr:row>306</xdr:row>
                    <xdr:rowOff>47625</xdr:rowOff>
                  </from>
                  <to>
                    <xdr:col>7</xdr:col>
                    <xdr:colOff>504825</xdr:colOff>
                    <xdr:row>307</xdr:row>
                    <xdr:rowOff>104775</xdr:rowOff>
                  </to>
                </anchor>
              </controlPr>
            </control>
          </mc:Choice>
        </mc:AlternateContent>
        <mc:AlternateContent xmlns:mc="http://schemas.openxmlformats.org/markup-compatibility/2006">
          <mc:Choice Requires="x14">
            <control shapeId="35949" r:id="rId113" name="Check Box 109">
              <controlPr defaultSize="0" autoFill="0" autoLine="0" autoPict="0">
                <anchor moveWithCells="1">
                  <from>
                    <xdr:col>8</xdr:col>
                    <xdr:colOff>200025</xdr:colOff>
                    <xdr:row>306</xdr:row>
                    <xdr:rowOff>47625</xdr:rowOff>
                  </from>
                  <to>
                    <xdr:col>8</xdr:col>
                    <xdr:colOff>504825</xdr:colOff>
                    <xdr:row>307</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46"/>
  <sheetViews>
    <sheetView workbookViewId="0">
      <selection activeCell="B15" sqref="B15:I15"/>
    </sheetView>
  </sheetViews>
  <sheetFormatPr defaultRowHeight="12.75" x14ac:dyDescent="0.2"/>
  <cols>
    <col min="2" max="2" width="9.42578125" customWidth="1"/>
  </cols>
  <sheetData>
    <row r="1" spans="1:9" ht="15.75" x14ac:dyDescent="0.25">
      <c r="A1" s="864" t="s">
        <v>512</v>
      </c>
      <c r="B1" s="864"/>
      <c r="C1" s="864"/>
      <c r="D1" s="864"/>
      <c r="E1" s="864"/>
      <c r="F1" s="864"/>
      <c r="G1" s="864"/>
      <c r="H1" s="864"/>
      <c r="I1" s="864"/>
    </row>
    <row r="2" spans="1:9" ht="15.75" x14ac:dyDescent="0.25">
      <c r="A2" s="865" t="s">
        <v>513</v>
      </c>
      <c r="B2" s="865"/>
      <c r="C2" s="865"/>
      <c r="D2" s="865"/>
      <c r="E2" s="865"/>
      <c r="F2" s="865"/>
      <c r="G2" s="865"/>
      <c r="H2" s="865"/>
      <c r="I2" s="865"/>
    </row>
    <row r="3" spans="1:9" ht="15.75" x14ac:dyDescent="0.25">
      <c r="A3" s="866" t="s">
        <v>514</v>
      </c>
      <c r="B3" s="866"/>
      <c r="C3" s="866"/>
      <c r="D3" s="866"/>
      <c r="E3" s="866"/>
      <c r="F3" s="866"/>
      <c r="G3" s="866"/>
      <c r="H3" s="866"/>
      <c r="I3" s="866"/>
    </row>
    <row r="6" spans="1:9" ht="15.75" x14ac:dyDescent="0.25">
      <c r="A6" s="866" t="s">
        <v>515</v>
      </c>
      <c r="B6" s="866"/>
      <c r="C6" s="866"/>
      <c r="D6" s="866"/>
      <c r="E6" s="866"/>
      <c r="F6" s="866"/>
      <c r="G6" s="866"/>
      <c r="H6" s="866"/>
      <c r="I6" s="866"/>
    </row>
    <row r="7" spans="1:9" x14ac:dyDescent="0.2">
      <c r="B7" s="861"/>
      <c r="C7" s="861"/>
      <c r="D7" s="861"/>
      <c r="E7" s="861"/>
      <c r="F7" s="861"/>
      <c r="G7" s="861"/>
      <c r="H7" s="861"/>
    </row>
    <row r="8" spans="1:9" x14ac:dyDescent="0.2">
      <c r="B8" s="857" t="s">
        <v>516</v>
      </c>
      <c r="C8" s="857"/>
      <c r="D8" s="857"/>
      <c r="E8" s="857"/>
      <c r="F8" s="857"/>
      <c r="G8" s="857"/>
      <c r="H8" s="857"/>
    </row>
    <row r="10" spans="1:9" ht="15.75" x14ac:dyDescent="0.2">
      <c r="A10" s="854" t="s">
        <v>576</v>
      </c>
      <c r="B10" s="854"/>
      <c r="C10" s="854"/>
      <c r="D10" s="854"/>
      <c r="E10" s="854"/>
      <c r="F10" s="854"/>
      <c r="G10" s="854"/>
      <c r="H10" s="854"/>
      <c r="I10" s="854"/>
    </row>
    <row r="11" spans="1:9" s="212" customFormat="1" ht="18" customHeight="1" x14ac:dyDescent="0.2">
      <c r="A11" s="310" t="s">
        <v>517</v>
      </c>
    </row>
    <row r="13" spans="1:9" x14ac:dyDescent="0.2">
      <c r="A13" s="250" t="s">
        <v>893</v>
      </c>
      <c r="B13" s="839"/>
      <c r="C13" s="839"/>
      <c r="D13" s="839"/>
      <c r="E13" s="839"/>
      <c r="F13" s="839"/>
      <c r="G13" t="s">
        <v>568</v>
      </c>
    </row>
    <row r="14" spans="1:9" ht="34.5" customHeight="1" x14ac:dyDescent="0.2">
      <c r="A14" s="250"/>
      <c r="B14" s="854" t="s">
        <v>575</v>
      </c>
      <c r="C14" s="862"/>
      <c r="D14" s="862"/>
      <c r="E14" s="862"/>
      <c r="F14" s="862"/>
      <c r="G14" s="862"/>
      <c r="H14" s="862"/>
      <c r="I14" s="862"/>
    </row>
    <row r="15" spans="1:9" ht="129" customHeight="1" x14ac:dyDescent="0.2">
      <c r="A15" s="250" t="s">
        <v>901</v>
      </c>
      <c r="B15" s="854" t="s">
        <v>1210</v>
      </c>
      <c r="C15" s="854"/>
      <c r="D15" s="854"/>
      <c r="E15" s="854"/>
      <c r="F15" s="854"/>
      <c r="G15" s="854"/>
      <c r="H15" s="854"/>
      <c r="I15" s="854"/>
    </row>
    <row r="16" spans="1:9" ht="15.75" x14ac:dyDescent="0.2">
      <c r="A16" s="250" t="s">
        <v>48</v>
      </c>
      <c r="B16" s="863"/>
      <c r="C16" s="863"/>
      <c r="D16" s="863"/>
      <c r="E16" s="863"/>
      <c r="F16" s="863"/>
      <c r="G16" s="307" t="s">
        <v>568</v>
      </c>
      <c r="H16" s="308"/>
      <c r="I16" s="263"/>
    </row>
    <row r="17" spans="1:10" ht="35.25" customHeight="1" x14ac:dyDescent="0.2">
      <c r="A17" s="250"/>
      <c r="B17" s="854" t="s">
        <v>1167</v>
      </c>
      <c r="C17" s="854"/>
      <c r="D17" s="854"/>
      <c r="E17" s="854"/>
      <c r="F17" s="854"/>
      <c r="G17" s="854"/>
      <c r="H17" s="854"/>
      <c r="I17" s="854"/>
    </row>
    <row r="18" spans="1:10" ht="15.75" x14ac:dyDescent="0.25">
      <c r="A18" s="249" t="s">
        <v>518</v>
      </c>
    </row>
    <row r="20" spans="1:10" ht="15.75" x14ac:dyDescent="0.2">
      <c r="A20" s="251" t="s">
        <v>519</v>
      </c>
      <c r="B20" s="858"/>
      <c r="C20" s="858"/>
      <c r="D20" s="858"/>
      <c r="E20" s="858"/>
      <c r="F20" s="858"/>
      <c r="G20" s="307" t="s">
        <v>568</v>
      </c>
    </row>
    <row r="21" spans="1:10" ht="42.75" customHeight="1" x14ac:dyDescent="0.2">
      <c r="A21" s="251"/>
      <c r="B21" s="854" t="s">
        <v>569</v>
      </c>
      <c r="C21" s="854"/>
      <c r="D21" s="854"/>
      <c r="E21" s="854"/>
      <c r="F21" s="854"/>
      <c r="G21" s="854"/>
      <c r="H21" s="854"/>
      <c r="I21" s="854"/>
    </row>
    <row r="22" spans="1:10" ht="28.5" customHeight="1" x14ac:dyDescent="0.2">
      <c r="B22" s="860"/>
      <c r="C22" s="860"/>
      <c r="D22" s="860"/>
      <c r="E22" s="860"/>
      <c r="F22" s="860"/>
      <c r="G22" s="860"/>
      <c r="H22" s="860"/>
      <c r="I22" s="860"/>
    </row>
    <row r="23" spans="1:10" ht="4.5" customHeight="1" x14ac:dyDescent="0.2">
      <c r="A23" s="149"/>
      <c r="B23" s="309"/>
      <c r="C23" s="309"/>
      <c r="D23" s="309"/>
      <c r="E23" s="309"/>
      <c r="F23" s="309"/>
      <c r="G23" s="309"/>
      <c r="H23" s="309"/>
      <c r="I23" s="309"/>
      <c r="J23" s="149"/>
    </row>
    <row r="24" spans="1:10" ht="15.75" x14ac:dyDescent="0.25">
      <c r="B24" s="249" t="s">
        <v>520</v>
      </c>
      <c r="C24" s="861"/>
      <c r="D24" s="861"/>
      <c r="E24" s="861"/>
      <c r="F24" s="861"/>
      <c r="G24" s="861"/>
      <c r="H24" s="171" t="s">
        <v>521</v>
      </c>
    </row>
    <row r="25" spans="1:10" ht="15.75" x14ac:dyDescent="0.2">
      <c r="A25" s="251" t="s">
        <v>522</v>
      </c>
      <c r="B25" s="310" t="s">
        <v>570</v>
      </c>
      <c r="C25" s="262"/>
      <c r="D25" s="262"/>
      <c r="E25" s="262"/>
      <c r="F25" s="262"/>
      <c r="G25" s="262"/>
      <c r="H25" s="262"/>
      <c r="I25" s="262"/>
    </row>
    <row r="26" spans="1:10" ht="15.75" x14ac:dyDescent="0.2">
      <c r="A26" s="251"/>
      <c r="B26" s="858"/>
      <c r="C26" s="858"/>
      <c r="D26" s="858"/>
      <c r="E26" s="858"/>
      <c r="F26" s="858"/>
      <c r="G26" s="307" t="s">
        <v>568</v>
      </c>
      <c r="H26" s="262"/>
      <c r="I26" s="262"/>
    </row>
    <row r="27" spans="1:10" ht="65.25" customHeight="1" x14ac:dyDescent="0.2">
      <c r="A27" s="251"/>
      <c r="B27" s="854" t="s">
        <v>577</v>
      </c>
      <c r="C27" s="854"/>
      <c r="D27" s="854"/>
      <c r="E27" s="854"/>
      <c r="F27" s="854"/>
      <c r="G27" s="854"/>
      <c r="H27" s="854"/>
      <c r="I27" s="854"/>
    </row>
    <row r="28" spans="1:10" ht="15.75" x14ac:dyDescent="0.2">
      <c r="A28" s="251" t="s">
        <v>523</v>
      </c>
      <c r="B28" s="858"/>
      <c r="C28" s="858"/>
      <c r="D28" s="858"/>
      <c r="E28" s="858"/>
      <c r="F28" s="858"/>
      <c r="G28" s="307" t="s">
        <v>568</v>
      </c>
      <c r="H28" s="263"/>
      <c r="I28" s="263"/>
    </row>
    <row r="29" spans="1:10" ht="15.75" customHeight="1" x14ac:dyDescent="0.2">
      <c r="A29" s="251"/>
      <c r="B29" s="308" t="s">
        <v>571</v>
      </c>
      <c r="C29" s="858"/>
      <c r="D29" s="858"/>
      <c r="E29" s="858"/>
      <c r="F29" s="858"/>
      <c r="G29" s="858"/>
      <c r="H29" s="858"/>
      <c r="I29" s="858"/>
    </row>
    <row r="30" spans="1:10" ht="17.25" customHeight="1" x14ac:dyDescent="0.2">
      <c r="A30" s="251"/>
      <c r="B30" s="854" t="s">
        <v>572</v>
      </c>
      <c r="C30" s="854"/>
      <c r="D30" s="854"/>
      <c r="E30" s="854"/>
      <c r="F30" s="854"/>
      <c r="G30" s="854"/>
      <c r="H30" s="854"/>
      <c r="I30" s="854"/>
    </row>
    <row r="31" spans="1:10" ht="15.75" x14ac:dyDescent="0.2">
      <c r="A31" s="251"/>
      <c r="B31" s="858"/>
      <c r="C31" s="858"/>
      <c r="D31" s="858"/>
      <c r="E31" s="858"/>
      <c r="F31" s="858"/>
      <c r="G31" s="859" t="s">
        <v>568</v>
      </c>
      <c r="H31" s="859"/>
      <c r="I31" s="262"/>
    </row>
    <row r="32" spans="1:10" ht="48.75" customHeight="1" x14ac:dyDescent="0.2">
      <c r="A32" s="251"/>
      <c r="B32" s="810" t="s">
        <v>573</v>
      </c>
      <c r="C32" s="810"/>
      <c r="D32" s="810"/>
      <c r="E32" s="810"/>
      <c r="F32" s="810"/>
      <c r="G32" s="810"/>
      <c r="H32" s="810"/>
      <c r="I32" s="810"/>
    </row>
    <row r="34" spans="1:9" ht="15" x14ac:dyDescent="0.25">
      <c r="A34" s="853" t="s">
        <v>526</v>
      </c>
      <c r="B34" s="853"/>
      <c r="C34" s="853"/>
      <c r="D34" s="853"/>
      <c r="E34" s="853"/>
      <c r="F34" s="853"/>
      <c r="G34" s="853"/>
      <c r="H34" s="853"/>
      <c r="I34" s="853"/>
    </row>
    <row r="36" spans="1:9" ht="15.75" x14ac:dyDescent="0.25">
      <c r="A36" s="253" t="s">
        <v>524</v>
      </c>
    </row>
    <row r="38" spans="1:9" ht="15.75" x14ac:dyDescent="0.25">
      <c r="A38" s="184" t="s">
        <v>527</v>
      </c>
      <c r="B38" s="252"/>
      <c r="C38" s="184" t="s">
        <v>528</v>
      </c>
      <c r="D38" s="252"/>
      <c r="E38" s="184" t="s">
        <v>525</v>
      </c>
      <c r="F38" s="252"/>
      <c r="G38" s="184" t="s">
        <v>529</v>
      </c>
      <c r="H38" s="252"/>
    </row>
    <row r="40" spans="1:9" ht="15.75" x14ac:dyDescent="0.2">
      <c r="A40" s="854" t="s">
        <v>530</v>
      </c>
      <c r="B40" s="854"/>
      <c r="C40" s="854"/>
      <c r="D40" s="854"/>
      <c r="E40" s="854"/>
      <c r="F40" s="854"/>
      <c r="G40" s="854"/>
      <c r="H40" s="854"/>
      <c r="I40" s="854"/>
    </row>
    <row r="41" spans="1:9" x14ac:dyDescent="0.2">
      <c r="A41" s="855"/>
      <c r="B41" s="855"/>
      <c r="C41" s="855"/>
      <c r="D41" s="855"/>
      <c r="F41" s="252"/>
      <c r="G41" s="252"/>
    </row>
    <row r="42" spans="1:9" x14ac:dyDescent="0.2">
      <c r="A42" s="856" t="s">
        <v>27</v>
      </c>
      <c r="B42" s="856"/>
      <c r="C42" s="856"/>
      <c r="D42" s="856"/>
      <c r="F42" s="857" t="s">
        <v>28</v>
      </c>
      <c r="G42" s="857"/>
    </row>
    <row r="43" spans="1:9" ht="13.5" thickBot="1" x14ac:dyDescent="0.25"/>
    <row r="44" spans="1:9" ht="47.25" customHeight="1" x14ac:dyDescent="0.2">
      <c r="A44" s="847" t="s">
        <v>574</v>
      </c>
      <c r="B44" s="848"/>
      <c r="C44" s="848"/>
      <c r="D44" s="848"/>
      <c r="E44" s="848"/>
      <c r="F44" s="848"/>
      <c r="G44" s="848"/>
      <c r="H44" s="848"/>
      <c r="I44" s="849"/>
    </row>
    <row r="45" spans="1:9" x14ac:dyDescent="0.2">
      <c r="A45" s="311"/>
      <c r="B45" s="305"/>
      <c r="C45" s="305"/>
      <c r="D45" s="305"/>
      <c r="E45" s="305"/>
      <c r="F45" s="305"/>
      <c r="G45" s="305"/>
      <c r="H45" s="305"/>
      <c r="I45" s="312"/>
    </row>
    <row r="46" spans="1:9" ht="66" customHeight="1" thickBot="1" x14ac:dyDescent="0.25">
      <c r="A46" s="850" t="s">
        <v>578</v>
      </c>
      <c r="B46" s="851"/>
      <c r="C46" s="851"/>
      <c r="D46" s="851"/>
      <c r="E46" s="851"/>
      <c r="F46" s="851"/>
      <c r="G46" s="851"/>
      <c r="H46" s="851"/>
      <c r="I46" s="852"/>
    </row>
  </sheetData>
  <sheetProtection algorithmName="SHA-512" hashValue="Rt2oF18t2FBRpcrScY4cCXq8tdezFJ3UJnfRFuYLT+PgCMQdoPSUfZb7QMpLQ5hbOqxpE/JbNt2EIlYb1wxW2w==" saltValue="285lcEfTw03FTbaXOl7Pwg==" spinCount="100000" sheet="1" objects="1" scenarios="1"/>
  <mergeCells count="31">
    <mergeCell ref="B7:H7"/>
    <mergeCell ref="B8:H8"/>
    <mergeCell ref="A10:I10"/>
    <mergeCell ref="B13:F13"/>
    <mergeCell ref="A1:I1"/>
    <mergeCell ref="A2:I2"/>
    <mergeCell ref="A3:I3"/>
    <mergeCell ref="A6:I6"/>
    <mergeCell ref="B20:F20"/>
    <mergeCell ref="B21:I21"/>
    <mergeCell ref="B22:I22"/>
    <mergeCell ref="C24:G24"/>
    <mergeCell ref="B14:I14"/>
    <mergeCell ref="B15:I15"/>
    <mergeCell ref="B16:F16"/>
    <mergeCell ref="B17:I17"/>
    <mergeCell ref="B30:I30"/>
    <mergeCell ref="B31:F31"/>
    <mergeCell ref="G31:H31"/>
    <mergeCell ref="B32:I32"/>
    <mergeCell ref="B26:F26"/>
    <mergeCell ref="B27:I27"/>
    <mergeCell ref="B28:F28"/>
    <mergeCell ref="C29:I29"/>
    <mergeCell ref="A44:I44"/>
    <mergeCell ref="A46:I46"/>
    <mergeCell ref="A34:I34"/>
    <mergeCell ref="A40:I40"/>
    <mergeCell ref="A41:D41"/>
    <mergeCell ref="A42:D42"/>
    <mergeCell ref="F42:G42"/>
  </mergeCells>
  <phoneticPr fontId="17"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H211"/>
  <sheetViews>
    <sheetView showGridLines="0" view="pageBreakPreview" topLeftCell="B1" zoomScale="70" zoomScaleNormal="100" zoomScaleSheetLayoutView="70" workbookViewId="0">
      <selection activeCell="D17" sqref="D17:D28"/>
    </sheetView>
  </sheetViews>
  <sheetFormatPr defaultRowHeight="12.75" x14ac:dyDescent="0.2"/>
  <cols>
    <col min="1" max="1" width="27" style="435" customWidth="1"/>
    <col min="2" max="2" width="16" style="435" customWidth="1"/>
    <col min="3" max="3" width="16.85546875" style="435" customWidth="1"/>
    <col min="4" max="4" width="22" style="435" customWidth="1"/>
    <col min="5" max="5" width="23.140625" style="435" customWidth="1"/>
    <col min="6" max="6" width="22.140625" style="435" customWidth="1"/>
    <col min="7" max="7" width="20.7109375" style="435" customWidth="1"/>
    <col min="8" max="8" width="22.140625" style="435" customWidth="1"/>
    <col min="9" max="16384" width="9.140625" style="435"/>
  </cols>
  <sheetData>
    <row r="1" spans="1:8" ht="19.5" thickBot="1" x14ac:dyDescent="0.25">
      <c r="A1" s="872" t="s">
        <v>541</v>
      </c>
      <c r="B1" s="873"/>
      <c r="C1" s="873"/>
      <c r="D1" s="873"/>
      <c r="E1" s="873"/>
      <c r="F1" s="873"/>
      <c r="G1" s="873"/>
      <c r="H1" s="874"/>
    </row>
    <row r="2" spans="1:8" ht="14.25" thickBot="1" x14ac:dyDescent="0.25">
      <c r="A2" s="875" t="s">
        <v>1036</v>
      </c>
      <c r="B2" s="876"/>
      <c r="C2" s="876"/>
      <c r="D2" s="876"/>
      <c r="E2" s="876"/>
      <c r="F2" s="876"/>
      <c r="G2" s="876"/>
      <c r="H2" s="877"/>
    </row>
    <row r="3" spans="1:8" x14ac:dyDescent="0.2">
      <c r="A3" s="878" t="s">
        <v>486</v>
      </c>
      <c r="B3" s="879"/>
      <c r="C3" s="879"/>
      <c r="D3" s="879"/>
      <c r="E3" s="879"/>
      <c r="F3" s="879"/>
      <c r="G3" s="879"/>
      <c r="H3" s="880"/>
    </row>
    <row r="4" spans="1:8" ht="13.5" thickBot="1" x14ac:dyDescent="0.25">
      <c r="A4" s="881" t="s">
        <v>487</v>
      </c>
      <c r="B4" s="882"/>
      <c r="C4" s="882"/>
      <c r="D4" s="882"/>
      <c r="E4" s="882"/>
      <c r="F4" s="882"/>
      <c r="G4" s="882"/>
      <c r="H4" s="883"/>
    </row>
    <row r="5" spans="1:8" s="436" customFormat="1" ht="55.5" customHeight="1" x14ac:dyDescent="0.2">
      <c r="A5" s="214" t="s">
        <v>1023</v>
      </c>
      <c r="B5" s="215" t="s">
        <v>34</v>
      </c>
      <c r="C5" s="884" t="s">
        <v>1024</v>
      </c>
      <c r="D5" s="885"/>
      <c r="E5" s="885"/>
      <c r="F5" s="216" t="s">
        <v>35</v>
      </c>
      <c r="G5" s="214"/>
      <c r="H5" s="217" t="s">
        <v>488</v>
      </c>
    </row>
    <row r="6" spans="1:8" s="436" customFormat="1" ht="12.75" customHeight="1" x14ac:dyDescent="0.2">
      <c r="A6" s="218"/>
      <c r="B6" s="886" t="s">
        <v>1025</v>
      </c>
      <c r="C6" s="887"/>
      <c r="D6" s="887"/>
      <c r="E6" s="887"/>
      <c r="F6" s="434" t="s">
        <v>489</v>
      </c>
      <c r="G6" s="219"/>
      <c r="H6" s="888" t="s">
        <v>490</v>
      </c>
    </row>
    <row r="7" spans="1:8" s="436" customFormat="1" ht="12.75" customHeight="1" x14ac:dyDescent="0.2">
      <c r="A7" s="218" t="s">
        <v>511</v>
      </c>
      <c r="B7" s="886" t="s">
        <v>1026</v>
      </c>
      <c r="C7" s="887"/>
      <c r="D7" s="887"/>
      <c r="E7" s="887"/>
      <c r="F7" s="434" t="s">
        <v>491</v>
      </c>
      <c r="G7" s="220"/>
      <c r="H7" s="888"/>
    </row>
    <row r="8" spans="1:8" s="436" customFormat="1" ht="12.75" customHeight="1" x14ac:dyDescent="0.2">
      <c r="A8" s="218"/>
      <c r="B8" s="889" t="s">
        <v>1027</v>
      </c>
      <c r="C8" s="890"/>
      <c r="D8" s="890"/>
      <c r="E8" s="890"/>
      <c r="F8" s="434" t="s">
        <v>492</v>
      </c>
      <c r="G8" s="221"/>
      <c r="H8" s="888"/>
    </row>
    <row r="9" spans="1:8" s="436" customFormat="1" x14ac:dyDescent="0.2">
      <c r="A9" s="218"/>
      <c r="B9" s="437"/>
      <c r="C9" s="891"/>
      <c r="D9" s="891"/>
      <c r="E9" s="891"/>
      <c r="F9" s="434" t="s">
        <v>493</v>
      </c>
      <c r="G9" s="219"/>
      <c r="H9" s="888"/>
    </row>
    <row r="10" spans="1:8" s="436" customFormat="1" x14ac:dyDescent="0.2">
      <c r="A10" s="218"/>
      <c r="B10" s="437"/>
      <c r="C10" s="891"/>
      <c r="D10" s="891"/>
      <c r="E10" s="891"/>
      <c r="F10" s="434" t="s">
        <v>1028</v>
      </c>
      <c r="G10" s="220"/>
      <c r="H10" s="888"/>
    </row>
    <row r="11" spans="1:8" s="436" customFormat="1" x14ac:dyDescent="0.2">
      <c r="A11" s="218"/>
      <c r="B11" s="437"/>
      <c r="C11" s="891"/>
      <c r="D11" s="891"/>
      <c r="E11" s="891"/>
      <c r="F11" s="434" t="s">
        <v>1029</v>
      </c>
      <c r="G11" s="219"/>
      <c r="H11" s="888"/>
    </row>
    <row r="12" spans="1:8" s="436" customFormat="1" ht="13.5" thickBot="1" x14ac:dyDescent="0.25">
      <c r="A12" s="218"/>
      <c r="B12" s="437"/>
      <c r="C12" s="891"/>
      <c r="D12" s="892"/>
      <c r="E12" s="892"/>
      <c r="F12" s="434" t="s">
        <v>494</v>
      </c>
      <c r="G12" s="220"/>
      <c r="H12" s="888"/>
    </row>
    <row r="13" spans="1:8" s="436" customFormat="1" x14ac:dyDescent="0.2">
      <c r="A13" s="222"/>
      <c r="B13" s="893" t="s">
        <v>495</v>
      </c>
      <c r="C13" s="894"/>
      <c r="D13" s="899" t="s">
        <v>496</v>
      </c>
      <c r="E13" s="899" t="s">
        <v>497</v>
      </c>
      <c r="F13" s="223"/>
      <c r="G13" s="224"/>
      <c r="H13" s="888"/>
    </row>
    <row r="14" spans="1:8" s="436" customFormat="1" x14ac:dyDescent="0.2">
      <c r="A14" s="222" t="s">
        <v>498</v>
      </c>
      <c r="B14" s="895"/>
      <c r="C14" s="896"/>
      <c r="D14" s="900"/>
      <c r="E14" s="900"/>
      <c r="F14" s="223" t="s">
        <v>499</v>
      </c>
      <c r="G14" s="224"/>
      <c r="H14" s="888"/>
    </row>
    <row r="15" spans="1:8" s="436" customFormat="1" ht="13.5" thickBot="1" x14ac:dyDescent="0.25">
      <c r="A15" s="225"/>
      <c r="B15" s="897"/>
      <c r="C15" s="898"/>
      <c r="D15" s="901"/>
      <c r="E15" s="901"/>
      <c r="F15" s="226"/>
      <c r="G15" s="227"/>
      <c r="H15" s="228"/>
    </row>
    <row r="16" spans="1:8" x14ac:dyDescent="0.2">
      <c r="A16" s="229" t="s">
        <v>498</v>
      </c>
      <c r="B16" s="230" t="s">
        <v>500</v>
      </c>
      <c r="C16" s="438"/>
      <c r="D16" s="231" t="s">
        <v>498</v>
      </c>
      <c r="E16" s="232" t="s">
        <v>498</v>
      </c>
      <c r="F16" s="213" t="s">
        <v>501</v>
      </c>
      <c r="G16" s="233"/>
      <c r="H16" s="234" t="s">
        <v>498</v>
      </c>
    </row>
    <row r="17" spans="1:8" x14ac:dyDescent="0.2">
      <c r="A17" s="867"/>
      <c r="B17" s="235" t="s">
        <v>502</v>
      </c>
      <c r="C17" s="439"/>
      <c r="D17" s="867" t="s">
        <v>498</v>
      </c>
      <c r="E17" s="867" t="s">
        <v>498</v>
      </c>
      <c r="F17" s="236" t="s">
        <v>503</v>
      </c>
      <c r="G17" s="237"/>
      <c r="H17" s="868" t="s">
        <v>498</v>
      </c>
    </row>
    <row r="18" spans="1:8" x14ac:dyDescent="0.2">
      <c r="A18" s="867"/>
      <c r="B18" s="235" t="s">
        <v>504</v>
      </c>
      <c r="C18" s="440">
        <v>0</v>
      </c>
      <c r="D18" s="867"/>
      <c r="E18" s="867"/>
      <c r="F18" s="236" t="s">
        <v>505</v>
      </c>
      <c r="G18" s="237"/>
      <c r="H18" s="868"/>
    </row>
    <row r="19" spans="1:8" x14ac:dyDescent="0.2">
      <c r="A19" s="867"/>
      <c r="B19" s="235" t="s">
        <v>506</v>
      </c>
      <c r="C19" s="440">
        <v>0</v>
      </c>
      <c r="D19" s="867"/>
      <c r="E19" s="867"/>
      <c r="F19" s="236" t="s">
        <v>507</v>
      </c>
      <c r="G19" s="237"/>
      <c r="H19" s="868"/>
    </row>
    <row r="20" spans="1:8" x14ac:dyDescent="0.2">
      <c r="A20" s="867"/>
      <c r="B20" s="235" t="s">
        <v>508</v>
      </c>
      <c r="C20" s="440">
        <v>0</v>
      </c>
      <c r="D20" s="867"/>
      <c r="E20" s="867"/>
      <c r="F20" s="236" t="s">
        <v>579</v>
      </c>
      <c r="G20" s="237"/>
      <c r="H20" s="868"/>
    </row>
    <row r="21" spans="1:8" x14ac:dyDescent="0.2">
      <c r="A21" s="867"/>
      <c r="B21" s="235" t="s">
        <v>1030</v>
      </c>
      <c r="C21" s="439"/>
      <c r="D21" s="867"/>
      <c r="E21" s="867"/>
      <c r="F21" s="238" t="s">
        <v>509</v>
      </c>
      <c r="G21" s="237"/>
      <c r="H21" s="868"/>
    </row>
    <row r="22" spans="1:8" x14ac:dyDescent="0.2">
      <c r="A22" s="867"/>
      <c r="B22" s="235" t="s">
        <v>510</v>
      </c>
      <c r="C22" s="439"/>
      <c r="D22" s="867"/>
      <c r="E22" s="867"/>
      <c r="F22" s="236" t="s">
        <v>1031</v>
      </c>
      <c r="G22" s="869"/>
      <c r="H22" s="868"/>
    </row>
    <row r="23" spans="1:8" ht="15" x14ac:dyDescent="0.25">
      <c r="A23" s="867"/>
      <c r="B23" s="239"/>
      <c r="C23" s="240" t="s">
        <v>187</v>
      </c>
      <c r="D23" s="867"/>
      <c r="E23" s="867"/>
      <c r="F23" s="236" t="s">
        <v>498</v>
      </c>
      <c r="G23" s="870"/>
      <c r="H23" s="868"/>
    </row>
    <row r="24" spans="1:8" ht="15" x14ac:dyDescent="0.25">
      <c r="A24" s="867"/>
      <c r="B24" s="239"/>
      <c r="C24" s="240" t="s">
        <v>188</v>
      </c>
      <c r="D24" s="867"/>
      <c r="E24" s="867"/>
      <c r="F24" s="236" t="s">
        <v>498</v>
      </c>
      <c r="G24" s="870"/>
      <c r="H24" s="868"/>
    </row>
    <row r="25" spans="1:8" ht="15" x14ac:dyDescent="0.25">
      <c r="A25" s="867"/>
      <c r="B25" s="239"/>
      <c r="C25" s="441" t="s">
        <v>624</v>
      </c>
      <c r="D25" s="867"/>
      <c r="E25" s="867"/>
      <c r="F25" s="236" t="s">
        <v>498</v>
      </c>
      <c r="G25" s="870"/>
      <c r="H25" s="868"/>
    </row>
    <row r="26" spans="1:8" ht="15" x14ac:dyDescent="0.25">
      <c r="A26" s="867"/>
      <c r="B26" s="239"/>
      <c r="C26" s="441" t="s">
        <v>625</v>
      </c>
      <c r="D26" s="867"/>
      <c r="E26" s="867"/>
      <c r="F26" s="236" t="s">
        <v>498</v>
      </c>
      <c r="G26" s="870"/>
      <c r="H26" s="241" t="s">
        <v>498</v>
      </c>
    </row>
    <row r="27" spans="1:8" ht="15" x14ac:dyDescent="0.25">
      <c r="A27" s="867"/>
      <c r="B27" s="239"/>
      <c r="C27" s="441" t="s">
        <v>626</v>
      </c>
      <c r="D27" s="867"/>
      <c r="E27" s="867"/>
      <c r="F27" s="236" t="s">
        <v>498</v>
      </c>
      <c r="G27" s="870"/>
      <c r="H27" s="241" t="s">
        <v>498</v>
      </c>
    </row>
    <row r="28" spans="1:8" ht="15" x14ac:dyDescent="0.25">
      <c r="A28" s="867"/>
      <c r="B28" s="239"/>
      <c r="C28" s="442"/>
      <c r="D28" s="867"/>
      <c r="E28" s="867"/>
      <c r="F28" s="242" t="s">
        <v>498</v>
      </c>
      <c r="G28" s="871"/>
      <c r="H28" s="241" t="s">
        <v>498</v>
      </c>
    </row>
    <row r="29" spans="1:8" ht="13.5" thickBot="1" x14ac:dyDescent="0.25">
      <c r="A29" s="243" t="s">
        <v>498</v>
      </c>
      <c r="B29" s="235" t="s">
        <v>498</v>
      </c>
      <c r="C29" s="441"/>
      <c r="D29" s="231" t="s">
        <v>498</v>
      </c>
      <c r="E29" s="243" t="s">
        <v>498</v>
      </c>
      <c r="F29" s="244" t="s">
        <v>498</v>
      </c>
      <c r="G29" s="243"/>
      <c r="H29" s="245" t="s">
        <v>498</v>
      </c>
    </row>
    <row r="30" spans="1:8" x14ac:dyDescent="0.2">
      <c r="A30" s="229" t="s">
        <v>498</v>
      </c>
      <c r="B30" s="230" t="s">
        <v>500</v>
      </c>
      <c r="C30" s="438"/>
      <c r="D30" s="229" t="s">
        <v>498</v>
      </c>
      <c r="E30" s="229" t="s">
        <v>498</v>
      </c>
      <c r="F30" s="246"/>
      <c r="G30" s="246"/>
      <c r="H30" s="229" t="s">
        <v>498</v>
      </c>
    </row>
    <row r="31" spans="1:8" x14ac:dyDescent="0.2">
      <c r="A31" s="867" t="s">
        <v>498</v>
      </c>
      <c r="B31" s="235" t="s">
        <v>502</v>
      </c>
      <c r="C31" s="439"/>
      <c r="D31" s="867" t="s">
        <v>498</v>
      </c>
      <c r="E31" s="867" t="s">
        <v>498</v>
      </c>
      <c r="F31" s="247" t="s">
        <v>503</v>
      </c>
      <c r="G31" s="237"/>
      <c r="H31" s="868" t="s">
        <v>498</v>
      </c>
    </row>
    <row r="32" spans="1:8" x14ac:dyDescent="0.2">
      <c r="A32" s="867"/>
      <c r="B32" s="235" t="s">
        <v>504</v>
      </c>
      <c r="C32" s="440">
        <v>0</v>
      </c>
      <c r="D32" s="867"/>
      <c r="E32" s="867"/>
      <c r="F32" s="247" t="s">
        <v>505</v>
      </c>
      <c r="G32" s="237"/>
      <c r="H32" s="868"/>
    </row>
    <row r="33" spans="1:8" x14ac:dyDescent="0.2">
      <c r="A33" s="867"/>
      <c r="B33" s="235" t="s">
        <v>506</v>
      </c>
      <c r="C33" s="440">
        <v>0</v>
      </c>
      <c r="D33" s="867"/>
      <c r="E33" s="867"/>
      <c r="F33" s="247" t="s">
        <v>507</v>
      </c>
      <c r="G33" s="237"/>
      <c r="H33" s="868"/>
    </row>
    <row r="34" spans="1:8" x14ac:dyDescent="0.2">
      <c r="A34" s="867"/>
      <c r="B34" s="235" t="s">
        <v>508</v>
      </c>
      <c r="C34" s="440">
        <v>0</v>
      </c>
      <c r="D34" s="867"/>
      <c r="E34" s="867"/>
      <c r="F34" s="247" t="s">
        <v>579</v>
      </c>
      <c r="G34" s="237"/>
      <c r="H34" s="868"/>
    </row>
    <row r="35" spans="1:8" x14ac:dyDescent="0.2">
      <c r="A35" s="867"/>
      <c r="B35" s="235" t="s">
        <v>1030</v>
      </c>
      <c r="C35" s="439"/>
      <c r="D35" s="867"/>
      <c r="E35" s="867"/>
      <c r="F35" s="248" t="s">
        <v>509</v>
      </c>
      <c r="G35" s="237"/>
      <c r="H35" s="868"/>
    </row>
    <row r="36" spans="1:8" x14ac:dyDescent="0.2">
      <c r="A36" s="867"/>
      <c r="B36" s="235" t="s">
        <v>510</v>
      </c>
      <c r="C36" s="439"/>
      <c r="D36" s="867"/>
      <c r="E36" s="867"/>
      <c r="F36" s="247" t="s">
        <v>1031</v>
      </c>
      <c r="G36" s="869"/>
      <c r="H36" s="868"/>
    </row>
    <row r="37" spans="1:8" ht="15" x14ac:dyDescent="0.25">
      <c r="A37" s="867"/>
      <c r="B37" s="239"/>
      <c r="C37" s="240" t="s">
        <v>187</v>
      </c>
      <c r="D37" s="867"/>
      <c r="E37" s="867"/>
      <c r="F37" s="247" t="s">
        <v>498</v>
      </c>
      <c r="G37" s="870"/>
      <c r="H37" s="868"/>
    </row>
    <row r="38" spans="1:8" ht="15" x14ac:dyDescent="0.25">
      <c r="A38" s="867"/>
      <c r="B38" s="239"/>
      <c r="C38" s="240" t="s">
        <v>188</v>
      </c>
      <c r="D38" s="867"/>
      <c r="E38" s="867"/>
      <c r="F38" s="247" t="s">
        <v>498</v>
      </c>
      <c r="G38" s="870"/>
      <c r="H38" s="868"/>
    </row>
    <row r="39" spans="1:8" ht="15" x14ac:dyDescent="0.25">
      <c r="A39" s="867"/>
      <c r="B39" s="239"/>
      <c r="C39" s="441" t="s">
        <v>624</v>
      </c>
      <c r="D39" s="867"/>
      <c r="E39" s="867"/>
      <c r="F39" s="247" t="s">
        <v>498</v>
      </c>
      <c r="G39" s="870"/>
      <c r="H39" s="868"/>
    </row>
    <row r="40" spans="1:8" ht="15" x14ac:dyDescent="0.25">
      <c r="A40" s="867"/>
      <c r="B40" s="239"/>
      <c r="C40" s="441" t="s">
        <v>625</v>
      </c>
      <c r="D40" s="867"/>
      <c r="E40" s="867"/>
      <c r="F40" s="247" t="s">
        <v>498</v>
      </c>
      <c r="G40" s="870"/>
      <c r="H40" s="232" t="s">
        <v>498</v>
      </c>
    </row>
    <row r="41" spans="1:8" ht="15" x14ac:dyDescent="0.25">
      <c r="A41" s="867"/>
      <c r="B41" s="239"/>
      <c r="C41" s="441" t="s">
        <v>626</v>
      </c>
      <c r="D41" s="867"/>
      <c r="E41" s="867"/>
      <c r="F41" s="247"/>
      <c r="G41" s="870"/>
      <c r="H41" s="232"/>
    </row>
    <row r="42" spans="1:8" ht="15" x14ac:dyDescent="0.25">
      <c r="A42" s="867"/>
      <c r="B42" s="239"/>
      <c r="C42" s="442"/>
      <c r="D42" s="867"/>
      <c r="E42" s="867"/>
      <c r="F42" s="247" t="s">
        <v>498</v>
      </c>
      <c r="G42" s="871"/>
      <c r="H42" s="232" t="s">
        <v>498</v>
      </c>
    </row>
    <row r="43" spans="1:8" ht="13.5" thickBot="1" x14ac:dyDescent="0.25">
      <c r="A43" s="243" t="s">
        <v>498</v>
      </c>
      <c r="B43" s="244"/>
      <c r="C43" s="245" t="s">
        <v>498</v>
      </c>
      <c r="D43" s="243" t="s">
        <v>498</v>
      </c>
      <c r="E43" s="243" t="s">
        <v>498</v>
      </c>
      <c r="F43" s="243" t="s">
        <v>498</v>
      </c>
      <c r="G43" s="243"/>
      <c r="H43" s="243" t="s">
        <v>498</v>
      </c>
    </row>
    <row r="44" spans="1:8" x14ac:dyDescent="0.2">
      <c r="A44" s="229" t="s">
        <v>498</v>
      </c>
      <c r="B44" s="230" t="s">
        <v>500</v>
      </c>
      <c r="C44" s="438"/>
      <c r="D44" s="257" t="s">
        <v>498</v>
      </c>
      <c r="E44" s="229" t="s">
        <v>498</v>
      </c>
      <c r="F44" s="213" t="s">
        <v>501</v>
      </c>
      <c r="G44" s="260"/>
      <c r="H44" s="234" t="s">
        <v>498</v>
      </c>
    </row>
    <row r="45" spans="1:8" x14ac:dyDescent="0.2">
      <c r="A45" s="867" t="s">
        <v>498</v>
      </c>
      <c r="B45" s="235" t="s">
        <v>502</v>
      </c>
      <c r="C45" s="439"/>
      <c r="D45" s="867" t="s">
        <v>498</v>
      </c>
      <c r="E45" s="867" t="s">
        <v>498</v>
      </c>
      <c r="F45" s="236" t="s">
        <v>503</v>
      </c>
      <c r="G45" s="237"/>
      <c r="H45" s="868" t="s">
        <v>498</v>
      </c>
    </row>
    <row r="46" spans="1:8" x14ac:dyDescent="0.2">
      <c r="A46" s="867"/>
      <c r="B46" s="235" t="s">
        <v>504</v>
      </c>
      <c r="C46" s="440">
        <v>0</v>
      </c>
      <c r="D46" s="867"/>
      <c r="E46" s="867"/>
      <c r="F46" s="236" t="s">
        <v>505</v>
      </c>
      <c r="G46" s="237"/>
      <c r="H46" s="868"/>
    </row>
    <row r="47" spans="1:8" x14ac:dyDescent="0.2">
      <c r="A47" s="867"/>
      <c r="B47" s="235" t="s">
        <v>506</v>
      </c>
      <c r="C47" s="440">
        <v>0</v>
      </c>
      <c r="D47" s="867"/>
      <c r="E47" s="867"/>
      <c r="F47" s="236" t="s">
        <v>507</v>
      </c>
      <c r="G47" s="237"/>
      <c r="H47" s="868"/>
    </row>
    <row r="48" spans="1:8" x14ac:dyDescent="0.2">
      <c r="A48" s="867"/>
      <c r="B48" s="235" t="s">
        <v>508</v>
      </c>
      <c r="C48" s="440">
        <v>0</v>
      </c>
      <c r="D48" s="867"/>
      <c r="E48" s="867"/>
      <c r="F48" s="236" t="s">
        <v>579</v>
      </c>
      <c r="G48" s="237"/>
      <c r="H48" s="868"/>
    </row>
    <row r="49" spans="1:8" x14ac:dyDescent="0.2">
      <c r="A49" s="867"/>
      <c r="B49" s="235" t="s">
        <v>1030</v>
      </c>
      <c r="C49" s="439"/>
      <c r="D49" s="867"/>
      <c r="E49" s="867"/>
      <c r="F49" s="238" t="s">
        <v>509</v>
      </c>
      <c r="G49" s="237"/>
      <c r="H49" s="868"/>
    </row>
    <row r="50" spans="1:8" x14ac:dyDescent="0.2">
      <c r="A50" s="867"/>
      <c r="B50" s="235" t="s">
        <v>510</v>
      </c>
      <c r="C50" s="439"/>
      <c r="D50" s="867"/>
      <c r="E50" s="867"/>
      <c r="F50" s="236" t="s">
        <v>1031</v>
      </c>
      <c r="G50" s="869"/>
      <c r="H50" s="868"/>
    </row>
    <row r="51" spans="1:8" ht="15" x14ac:dyDescent="0.25">
      <c r="A51" s="867"/>
      <c r="B51" s="239"/>
      <c r="C51" s="240" t="s">
        <v>187</v>
      </c>
      <c r="D51" s="867"/>
      <c r="E51" s="867"/>
      <c r="F51" s="236" t="s">
        <v>498</v>
      </c>
      <c r="G51" s="870"/>
      <c r="H51" s="868"/>
    </row>
    <row r="52" spans="1:8" ht="15" x14ac:dyDescent="0.25">
      <c r="A52" s="867"/>
      <c r="B52" s="239"/>
      <c r="C52" s="240" t="s">
        <v>188</v>
      </c>
      <c r="D52" s="867"/>
      <c r="E52" s="867"/>
      <c r="F52" s="236" t="s">
        <v>498</v>
      </c>
      <c r="G52" s="870"/>
      <c r="H52" s="868"/>
    </row>
    <row r="53" spans="1:8" ht="15" x14ac:dyDescent="0.25">
      <c r="A53" s="867"/>
      <c r="B53" s="239"/>
      <c r="C53" s="441" t="s">
        <v>624</v>
      </c>
      <c r="D53" s="867"/>
      <c r="E53" s="867"/>
      <c r="F53" s="236" t="s">
        <v>498</v>
      </c>
      <c r="G53" s="870"/>
      <c r="H53" s="868"/>
    </row>
    <row r="54" spans="1:8" ht="15" x14ac:dyDescent="0.25">
      <c r="A54" s="867"/>
      <c r="B54" s="239"/>
      <c r="C54" s="441" t="s">
        <v>625</v>
      </c>
      <c r="D54" s="867"/>
      <c r="E54" s="867"/>
      <c r="F54" s="236" t="s">
        <v>498</v>
      </c>
      <c r="G54" s="870"/>
      <c r="H54" s="241" t="s">
        <v>498</v>
      </c>
    </row>
    <row r="55" spans="1:8" ht="15" x14ac:dyDescent="0.25">
      <c r="A55" s="867"/>
      <c r="B55" s="239"/>
      <c r="C55" s="441" t="s">
        <v>626</v>
      </c>
      <c r="D55" s="867"/>
      <c r="E55" s="867"/>
      <c r="F55" s="236" t="s">
        <v>498</v>
      </c>
      <c r="G55" s="870"/>
      <c r="H55" s="241" t="s">
        <v>498</v>
      </c>
    </row>
    <row r="56" spans="1:8" ht="15" x14ac:dyDescent="0.25">
      <c r="A56" s="867"/>
      <c r="B56" s="239"/>
      <c r="C56" s="442"/>
      <c r="D56" s="867"/>
      <c r="E56" s="867"/>
      <c r="F56" s="242" t="s">
        <v>498</v>
      </c>
      <c r="G56" s="871"/>
      <c r="H56" s="241" t="s">
        <v>498</v>
      </c>
    </row>
    <row r="57" spans="1:8" ht="13.5" thickBot="1" x14ac:dyDescent="0.25">
      <c r="A57" s="243" t="s">
        <v>498</v>
      </c>
      <c r="B57" s="258" t="s">
        <v>498</v>
      </c>
      <c r="C57" s="443"/>
      <c r="D57" s="259" t="s">
        <v>498</v>
      </c>
      <c r="E57" s="243" t="s">
        <v>498</v>
      </c>
      <c r="F57" s="244" t="s">
        <v>498</v>
      </c>
      <c r="G57" s="243"/>
      <c r="H57" s="245" t="s">
        <v>498</v>
      </c>
    </row>
    <row r="58" spans="1:8" x14ac:dyDescent="0.2">
      <c r="A58" s="229" t="s">
        <v>498</v>
      </c>
      <c r="B58" s="230" t="s">
        <v>500</v>
      </c>
      <c r="C58" s="438"/>
      <c r="D58" s="229" t="s">
        <v>498</v>
      </c>
      <c r="E58" s="229" t="s">
        <v>498</v>
      </c>
      <c r="F58" s="246"/>
      <c r="G58" s="246"/>
      <c r="H58" s="229" t="s">
        <v>498</v>
      </c>
    </row>
    <row r="59" spans="1:8" x14ac:dyDescent="0.2">
      <c r="A59" s="867"/>
      <c r="B59" s="235" t="s">
        <v>502</v>
      </c>
      <c r="C59" s="439"/>
      <c r="D59" s="867" t="s">
        <v>498</v>
      </c>
      <c r="E59" s="867" t="s">
        <v>498</v>
      </c>
      <c r="F59" s="247" t="s">
        <v>503</v>
      </c>
      <c r="G59" s="237"/>
      <c r="H59" s="868" t="s">
        <v>498</v>
      </c>
    </row>
    <row r="60" spans="1:8" x14ac:dyDescent="0.2">
      <c r="A60" s="867"/>
      <c r="B60" s="235" t="s">
        <v>504</v>
      </c>
      <c r="C60" s="440">
        <v>0</v>
      </c>
      <c r="D60" s="867"/>
      <c r="E60" s="867"/>
      <c r="F60" s="247" t="s">
        <v>505</v>
      </c>
      <c r="G60" s="237"/>
      <c r="H60" s="868"/>
    </row>
    <row r="61" spans="1:8" x14ac:dyDescent="0.2">
      <c r="A61" s="867"/>
      <c r="B61" s="235" t="s">
        <v>506</v>
      </c>
      <c r="C61" s="440">
        <v>0</v>
      </c>
      <c r="D61" s="867"/>
      <c r="E61" s="867"/>
      <c r="F61" s="247" t="s">
        <v>507</v>
      </c>
      <c r="G61" s="237"/>
      <c r="H61" s="868"/>
    </row>
    <row r="62" spans="1:8" x14ac:dyDescent="0.2">
      <c r="A62" s="867"/>
      <c r="B62" s="235" t="s">
        <v>508</v>
      </c>
      <c r="C62" s="440">
        <v>0</v>
      </c>
      <c r="D62" s="867"/>
      <c r="E62" s="867"/>
      <c r="F62" s="247" t="s">
        <v>579</v>
      </c>
      <c r="G62" s="237"/>
      <c r="H62" s="868"/>
    </row>
    <row r="63" spans="1:8" x14ac:dyDescent="0.2">
      <c r="A63" s="867"/>
      <c r="B63" s="235" t="s">
        <v>1030</v>
      </c>
      <c r="C63" s="439"/>
      <c r="D63" s="867"/>
      <c r="E63" s="867"/>
      <c r="F63" s="248" t="s">
        <v>509</v>
      </c>
      <c r="G63" s="237"/>
      <c r="H63" s="868"/>
    </row>
    <row r="64" spans="1:8" x14ac:dyDescent="0.2">
      <c r="A64" s="867"/>
      <c r="B64" s="235" t="s">
        <v>510</v>
      </c>
      <c r="C64" s="439"/>
      <c r="D64" s="867"/>
      <c r="E64" s="867"/>
      <c r="F64" s="247" t="s">
        <v>1031</v>
      </c>
      <c r="G64" s="869"/>
      <c r="H64" s="868"/>
    </row>
    <row r="65" spans="1:8" ht="15" x14ac:dyDescent="0.25">
      <c r="A65" s="867"/>
      <c r="B65" s="239"/>
      <c r="C65" s="240" t="s">
        <v>187</v>
      </c>
      <c r="D65" s="867"/>
      <c r="E65" s="867"/>
      <c r="F65" s="247" t="s">
        <v>498</v>
      </c>
      <c r="G65" s="870"/>
      <c r="H65" s="868"/>
    </row>
    <row r="66" spans="1:8" ht="15" x14ac:dyDescent="0.25">
      <c r="A66" s="867"/>
      <c r="B66" s="239"/>
      <c r="C66" s="240" t="s">
        <v>188</v>
      </c>
      <c r="D66" s="867"/>
      <c r="E66" s="867"/>
      <c r="F66" s="247" t="s">
        <v>498</v>
      </c>
      <c r="G66" s="870"/>
      <c r="H66" s="868"/>
    </row>
    <row r="67" spans="1:8" ht="15" x14ac:dyDescent="0.25">
      <c r="A67" s="867"/>
      <c r="B67" s="239"/>
      <c r="C67" s="441" t="s">
        <v>624</v>
      </c>
      <c r="D67" s="867"/>
      <c r="E67" s="867"/>
      <c r="F67" s="247" t="s">
        <v>498</v>
      </c>
      <c r="G67" s="870"/>
      <c r="H67" s="868"/>
    </row>
    <row r="68" spans="1:8" ht="15" x14ac:dyDescent="0.25">
      <c r="A68" s="867"/>
      <c r="B68" s="239"/>
      <c r="C68" s="441" t="s">
        <v>625</v>
      </c>
      <c r="D68" s="867"/>
      <c r="E68" s="867"/>
      <c r="F68" s="247" t="s">
        <v>498</v>
      </c>
      <c r="G68" s="870"/>
      <c r="H68" s="232" t="s">
        <v>498</v>
      </c>
    </row>
    <row r="69" spans="1:8" ht="15" x14ac:dyDescent="0.25">
      <c r="A69" s="867"/>
      <c r="B69" s="239"/>
      <c r="C69" s="441" t="s">
        <v>626</v>
      </c>
      <c r="D69" s="867"/>
      <c r="E69" s="867"/>
      <c r="F69" s="247"/>
      <c r="G69" s="870"/>
      <c r="H69" s="232"/>
    </row>
    <row r="70" spans="1:8" ht="15" x14ac:dyDescent="0.25">
      <c r="A70" s="867"/>
      <c r="B70" s="239"/>
      <c r="C70" s="442"/>
      <c r="D70" s="867"/>
      <c r="E70" s="867"/>
      <c r="F70" s="247" t="s">
        <v>498</v>
      </c>
      <c r="G70" s="871"/>
      <c r="H70" s="232" t="s">
        <v>498</v>
      </c>
    </row>
    <row r="71" spans="1:8" ht="13.5" thickBot="1" x14ac:dyDescent="0.25">
      <c r="A71" s="243" t="s">
        <v>498</v>
      </c>
      <c r="B71" s="244"/>
      <c r="C71" s="245" t="s">
        <v>498</v>
      </c>
      <c r="D71" s="243" t="s">
        <v>498</v>
      </c>
      <c r="E71" s="243" t="s">
        <v>498</v>
      </c>
      <c r="F71" s="243" t="s">
        <v>498</v>
      </c>
      <c r="G71" s="243"/>
      <c r="H71" s="243" t="s">
        <v>498</v>
      </c>
    </row>
    <row r="72" spans="1:8" x14ac:dyDescent="0.2">
      <c r="A72" s="229" t="s">
        <v>498</v>
      </c>
      <c r="B72" s="230" t="s">
        <v>500</v>
      </c>
      <c r="C72" s="438"/>
      <c r="D72" s="257" t="s">
        <v>498</v>
      </c>
      <c r="E72" s="229" t="s">
        <v>498</v>
      </c>
      <c r="F72" s="213" t="s">
        <v>501</v>
      </c>
      <c r="G72" s="233"/>
      <c r="H72" s="234" t="s">
        <v>498</v>
      </c>
    </row>
    <row r="73" spans="1:8" x14ac:dyDescent="0.2">
      <c r="A73" s="867" t="s">
        <v>498</v>
      </c>
      <c r="B73" s="235" t="s">
        <v>502</v>
      </c>
      <c r="C73" s="439"/>
      <c r="D73" s="867" t="s">
        <v>498</v>
      </c>
      <c r="E73" s="867" t="s">
        <v>498</v>
      </c>
      <c r="F73" s="236" t="s">
        <v>503</v>
      </c>
      <c r="G73" s="237"/>
      <c r="H73" s="868" t="s">
        <v>498</v>
      </c>
    </row>
    <row r="74" spans="1:8" x14ac:dyDescent="0.2">
      <c r="A74" s="867"/>
      <c r="B74" s="235" t="s">
        <v>504</v>
      </c>
      <c r="C74" s="440">
        <v>0</v>
      </c>
      <c r="D74" s="867"/>
      <c r="E74" s="867"/>
      <c r="F74" s="236" t="s">
        <v>505</v>
      </c>
      <c r="G74" s="237"/>
      <c r="H74" s="868"/>
    </row>
    <row r="75" spans="1:8" x14ac:dyDescent="0.2">
      <c r="A75" s="867"/>
      <c r="B75" s="235" t="s">
        <v>506</v>
      </c>
      <c r="C75" s="440">
        <v>0</v>
      </c>
      <c r="D75" s="867"/>
      <c r="E75" s="867"/>
      <c r="F75" s="236" t="s">
        <v>507</v>
      </c>
      <c r="G75" s="237"/>
      <c r="H75" s="868"/>
    </row>
    <row r="76" spans="1:8" x14ac:dyDescent="0.2">
      <c r="A76" s="867"/>
      <c r="B76" s="235" t="s">
        <v>508</v>
      </c>
      <c r="C76" s="440">
        <v>0</v>
      </c>
      <c r="D76" s="867"/>
      <c r="E76" s="867"/>
      <c r="F76" s="236" t="s">
        <v>579</v>
      </c>
      <c r="G76" s="237"/>
      <c r="H76" s="868"/>
    </row>
    <row r="77" spans="1:8" x14ac:dyDescent="0.2">
      <c r="A77" s="867"/>
      <c r="B77" s="235" t="s">
        <v>1030</v>
      </c>
      <c r="C77" s="439"/>
      <c r="D77" s="867"/>
      <c r="E77" s="867"/>
      <c r="F77" s="238" t="s">
        <v>509</v>
      </c>
      <c r="G77" s="237"/>
      <c r="H77" s="868"/>
    </row>
    <row r="78" spans="1:8" x14ac:dyDescent="0.2">
      <c r="A78" s="867"/>
      <c r="B78" s="235" t="s">
        <v>510</v>
      </c>
      <c r="C78" s="439"/>
      <c r="D78" s="867"/>
      <c r="E78" s="867"/>
      <c r="F78" s="236" t="s">
        <v>1031</v>
      </c>
      <c r="G78" s="869"/>
      <c r="H78" s="868"/>
    </row>
    <row r="79" spans="1:8" ht="15" x14ac:dyDescent="0.25">
      <c r="A79" s="867"/>
      <c r="B79" s="239"/>
      <c r="C79" s="240" t="s">
        <v>187</v>
      </c>
      <c r="D79" s="867"/>
      <c r="E79" s="867"/>
      <c r="F79" s="236" t="s">
        <v>498</v>
      </c>
      <c r="G79" s="870"/>
      <c r="H79" s="868"/>
    </row>
    <row r="80" spans="1:8" ht="15" x14ac:dyDescent="0.25">
      <c r="A80" s="867"/>
      <c r="B80" s="239"/>
      <c r="C80" s="240" t="s">
        <v>188</v>
      </c>
      <c r="D80" s="867"/>
      <c r="E80" s="867"/>
      <c r="F80" s="236" t="s">
        <v>498</v>
      </c>
      <c r="G80" s="870"/>
      <c r="H80" s="868"/>
    </row>
    <row r="81" spans="1:8" ht="15" x14ac:dyDescent="0.25">
      <c r="A81" s="867"/>
      <c r="B81" s="239"/>
      <c r="C81" s="441" t="s">
        <v>624</v>
      </c>
      <c r="D81" s="867"/>
      <c r="E81" s="867"/>
      <c r="F81" s="236" t="s">
        <v>498</v>
      </c>
      <c r="G81" s="870"/>
      <c r="H81" s="868"/>
    </row>
    <row r="82" spans="1:8" ht="15" x14ac:dyDescent="0.25">
      <c r="A82" s="867"/>
      <c r="B82" s="239"/>
      <c r="C82" s="441" t="s">
        <v>625</v>
      </c>
      <c r="D82" s="867"/>
      <c r="E82" s="867"/>
      <c r="F82" s="236" t="s">
        <v>498</v>
      </c>
      <c r="G82" s="870"/>
      <c r="H82" s="241" t="s">
        <v>498</v>
      </c>
    </row>
    <row r="83" spans="1:8" ht="15" x14ac:dyDescent="0.25">
      <c r="A83" s="867"/>
      <c r="B83" s="239"/>
      <c r="C83" s="441" t="s">
        <v>626</v>
      </c>
      <c r="D83" s="867"/>
      <c r="E83" s="867"/>
      <c r="F83" s="236" t="s">
        <v>498</v>
      </c>
      <c r="G83" s="870"/>
      <c r="H83" s="241" t="s">
        <v>498</v>
      </c>
    </row>
    <row r="84" spans="1:8" ht="15" x14ac:dyDescent="0.25">
      <c r="A84" s="867"/>
      <c r="B84" s="239"/>
      <c r="C84" s="442"/>
      <c r="D84" s="867"/>
      <c r="E84" s="867"/>
      <c r="F84" s="242" t="s">
        <v>498</v>
      </c>
      <c r="G84" s="871"/>
      <c r="H84" s="241" t="s">
        <v>498</v>
      </c>
    </row>
    <row r="85" spans="1:8" ht="13.5" thickBot="1" x14ac:dyDescent="0.25">
      <c r="A85" s="243"/>
      <c r="B85" s="258" t="s">
        <v>498</v>
      </c>
      <c r="C85" s="443"/>
      <c r="D85" s="259" t="s">
        <v>498</v>
      </c>
      <c r="E85" s="243" t="s">
        <v>498</v>
      </c>
      <c r="F85" s="244" t="s">
        <v>498</v>
      </c>
      <c r="G85" s="243"/>
      <c r="H85" s="245" t="s">
        <v>498</v>
      </c>
    </row>
    <row r="86" spans="1:8" x14ac:dyDescent="0.2">
      <c r="A86" s="229" t="s">
        <v>498</v>
      </c>
      <c r="B86" s="230" t="s">
        <v>500</v>
      </c>
      <c r="C86" s="438"/>
      <c r="D86" s="229" t="s">
        <v>498</v>
      </c>
      <c r="E86" s="229" t="s">
        <v>498</v>
      </c>
      <c r="F86" s="246"/>
      <c r="G86" s="246"/>
      <c r="H86" s="229" t="s">
        <v>498</v>
      </c>
    </row>
    <row r="87" spans="1:8" x14ac:dyDescent="0.2">
      <c r="A87" s="867" t="s">
        <v>498</v>
      </c>
      <c r="B87" s="235" t="s">
        <v>502</v>
      </c>
      <c r="C87" s="439"/>
      <c r="D87" s="867" t="s">
        <v>498</v>
      </c>
      <c r="E87" s="867" t="s">
        <v>498</v>
      </c>
      <c r="F87" s="247" t="s">
        <v>503</v>
      </c>
      <c r="G87" s="237"/>
      <c r="H87" s="868" t="s">
        <v>498</v>
      </c>
    </row>
    <row r="88" spans="1:8" x14ac:dyDescent="0.2">
      <c r="A88" s="867"/>
      <c r="B88" s="235" t="s">
        <v>504</v>
      </c>
      <c r="C88" s="440">
        <v>0</v>
      </c>
      <c r="D88" s="867"/>
      <c r="E88" s="867"/>
      <c r="F88" s="247" t="s">
        <v>505</v>
      </c>
      <c r="G88" s="237"/>
      <c r="H88" s="868"/>
    </row>
    <row r="89" spans="1:8" x14ac:dyDescent="0.2">
      <c r="A89" s="867"/>
      <c r="B89" s="235" t="s">
        <v>506</v>
      </c>
      <c r="C89" s="440">
        <v>0</v>
      </c>
      <c r="D89" s="867"/>
      <c r="E89" s="867"/>
      <c r="F89" s="247" t="s">
        <v>507</v>
      </c>
      <c r="G89" s="237"/>
      <c r="H89" s="868"/>
    </row>
    <row r="90" spans="1:8" x14ac:dyDescent="0.2">
      <c r="A90" s="867"/>
      <c r="B90" s="235" t="s">
        <v>508</v>
      </c>
      <c r="C90" s="440">
        <v>0</v>
      </c>
      <c r="D90" s="867"/>
      <c r="E90" s="867"/>
      <c r="F90" s="247" t="s">
        <v>579</v>
      </c>
      <c r="G90" s="237"/>
      <c r="H90" s="868"/>
    </row>
    <row r="91" spans="1:8" x14ac:dyDescent="0.2">
      <c r="A91" s="867"/>
      <c r="B91" s="235" t="s">
        <v>1030</v>
      </c>
      <c r="C91" s="439"/>
      <c r="D91" s="867"/>
      <c r="E91" s="867"/>
      <c r="F91" s="248" t="s">
        <v>509</v>
      </c>
      <c r="G91" s="237"/>
      <c r="H91" s="868"/>
    </row>
    <row r="92" spans="1:8" x14ac:dyDescent="0.2">
      <c r="A92" s="867"/>
      <c r="B92" s="235" t="s">
        <v>510</v>
      </c>
      <c r="C92" s="439"/>
      <c r="D92" s="867"/>
      <c r="E92" s="867"/>
      <c r="F92" s="247" t="s">
        <v>1031</v>
      </c>
      <c r="G92" s="869"/>
      <c r="H92" s="868"/>
    </row>
    <row r="93" spans="1:8" ht="15" x14ac:dyDescent="0.25">
      <c r="A93" s="867"/>
      <c r="B93" s="239"/>
      <c r="C93" s="240" t="s">
        <v>187</v>
      </c>
      <c r="D93" s="867"/>
      <c r="E93" s="867"/>
      <c r="F93" s="247" t="s">
        <v>498</v>
      </c>
      <c r="G93" s="870"/>
      <c r="H93" s="868"/>
    </row>
    <row r="94" spans="1:8" ht="15" x14ac:dyDescent="0.25">
      <c r="A94" s="867"/>
      <c r="B94" s="239"/>
      <c r="C94" s="240" t="s">
        <v>188</v>
      </c>
      <c r="D94" s="867"/>
      <c r="E94" s="867"/>
      <c r="F94" s="247" t="s">
        <v>498</v>
      </c>
      <c r="G94" s="870"/>
      <c r="H94" s="868"/>
    </row>
    <row r="95" spans="1:8" ht="15" x14ac:dyDescent="0.25">
      <c r="A95" s="867"/>
      <c r="B95" s="239"/>
      <c r="C95" s="441" t="s">
        <v>624</v>
      </c>
      <c r="D95" s="867"/>
      <c r="E95" s="867"/>
      <c r="F95" s="247" t="s">
        <v>498</v>
      </c>
      <c r="G95" s="870"/>
      <c r="H95" s="868"/>
    </row>
    <row r="96" spans="1:8" ht="15" x14ac:dyDescent="0.25">
      <c r="A96" s="867"/>
      <c r="B96" s="239"/>
      <c r="C96" s="441" t="s">
        <v>625</v>
      </c>
      <c r="D96" s="867"/>
      <c r="E96" s="867"/>
      <c r="F96" s="247" t="s">
        <v>498</v>
      </c>
      <c r="G96" s="870"/>
      <c r="H96" s="232" t="s">
        <v>498</v>
      </c>
    </row>
    <row r="97" spans="1:8" ht="15" x14ac:dyDescent="0.25">
      <c r="A97" s="867"/>
      <c r="B97" s="239"/>
      <c r="C97" s="441" t="s">
        <v>626</v>
      </c>
      <c r="D97" s="867"/>
      <c r="E97" s="867"/>
      <c r="F97" s="247"/>
      <c r="G97" s="870"/>
      <c r="H97" s="232"/>
    </row>
    <row r="98" spans="1:8" ht="15" x14ac:dyDescent="0.25">
      <c r="A98" s="867"/>
      <c r="B98" s="239"/>
      <c r="C98" s="442"/>
      <c r="D98" s="867"/>
      <c r="E98" s="867"/>
      <c r="F98" s="247" t="s">
        <v>498</v>
      </c>
      <c r="G98" s="871"/>
      <c r="H98" s="232" t="s">
        <v>498</v>
      </c>
    </row>
    <row r="99" spans="1:8" ht="13.5" thickBot="1" x14ac:dyDescent="0.25">
      <c r="A99" s="243" t="s">
        <v>498</v>
      </c>
      <c r="B99" s="244"/>
      <c r="C99" s="245" t="s">
        <v>498</v>
      </c>
      <c r="D99" s="243" t="s">
        <v>498</v>
      </c>
      <c r="E99" s="243" t="s">
        <v>498</v>
      </c>
      <c r="F99" s="243" t="s">
        <v>498</v>
      </c>
      <c r="G99" s="243"/>
      <c r="H99" s="243" t="s">
        <v>498</v>
      </c>
    </row>
    <row r="100" spans="1:8" x14ac:dyDescent="0.2">
      <c r="A100" s="229" t="s">
        <v>498</v>
      </c>
      <c r="B100" s="230" t="s">
        <v>500</v>
      </c>
      <c r="C100" s="438"/>
      <c r="D100" s="231" t="s">
        <v>498</v>
      </c>
      <c r="E100" s="232" t="s">
        <v>498</v>
      </c>
      <c r="F100" s="213" t="s">
        <v>501</v>
      </c>
      <c r="G100" s="233"/>
      <c r="H100" s="234" t="s">
        <v>498</v>
      </c>
    </row>
    <row r="101" spans="1:8" x14ac:dyDescent="0.2">
      <c r="A101" s="867" t="s">
        <v>498</v>
      </c>
      <c r="B101" s="235" t="s">
        <v>502</v>
      </c>
      <c r="C101" s="439"/>
      <c r="D101" s="867" t="s">
        <v>498</v>
      </c>
      <c r="E101" s="867" t="s">
        <v>498</v>
      </c>
      <c r="F101" s="236" t="s">
        <v>503</v>
      </c>
      <c r="G101" s="237"/>
      <c r="H101" s="868" t="s">
        <v>498</v>
      </c>
    </row>
    <row r="102" spans="1:8" x14ac:dyDescent="0.2">
      <c r="A102" s="867"/>
      <c r="B102" s="235" t="s">
        <v>504</v>
      </c>
      <c r="C102" s="440">
        <v>0</v>
      </c>
      <c r="D102" s="867"/>
      <c r="E102" s="867"/>
      <c r="F102" s="236" t="s">
        <v>505</v>
      </c>
      <c r="G102" s="237"/>
      <c r="H102" s="868"/>
    </row>
    <row r="103" spans="1:8" x14ac:dyDescent="0.2">
      <c r="A103" s="867"/>
      <c r="B103" s="235" t="s">
        <v>506</v>
      </c>
      <c r="C103" s="440">
        <v>0</v>
      </c>
      <c r="D103" s="867"/>
      <c r="E103" s="867"/>
      <c r="F103" s="236" t="s">
        <v>507</v>
      </c>
      <c r="G103" s="237"/>
      <c r="H103" s="868"/>
    </row>
    <row r="104" spans="1:8" x14ac:dyDescent="0.2">
      <c r="A104" s="867"/>
      <c r="B104" s="235" t="s">
        <v>508</v>
      </c>
      <c r="C104" s="440">
        <v>0</v>
      </c>
      <c r="D104" s="867"/>
      <c r="E104" s="867"/>
      <c r="F104" s="236" t="s">
        <v>579</v>
      </c>
      <c r="G104" s="237"/>
      <c r="H104" s="868"/>
    </row>
    <row r="105" spans="1:8" x14ac:dyDescent="0.2">
      <c r="A105" s="867"/>
      <c r="B105" s="235" t="s">
        <v>1030</v>
      </c>
      <c r="C105" s="439"/>
      <c r="D105" s="867"/>
      <c r="E105" s="867"/>
      <c r="F105" s="238" t="s">
        <v>509</v>
      </c>
      <c r="G105" s="237"/>
      <c r="H105" s="868"/>
    </row>
    <row r="106" spans="1:8" x14ac:dyDescent="0.2">
      <c r="A106" s="867"/>
      <c r="B106" s="235" t="s">
        <v>510</v>
      </c>
      <c r="C106" s="439"/>
      <c r="D106" s="867"/>
      <c r="E106" s="867"/>
      <c r="F106" s="236" t="s">
        <v>1031</v>
      </c>
      <c r="G106" s="869"/>
      <c r="H106" s="868"/>
    </row>
    <row r="107" spans="1:8" ht="15" x14ac:dyDescent="0.25">
      <c r="A107" s="867"/>
      <c r="B107" s="239"/>
      <c r="C107" s="240" t="s">
        <v>187</v>
      </c>
      <c r="D107" s="867"/>
      <c r="E107" s="867"/>
      <c r="F107" s="236" t="s">
        <v>498</v>
      </c>
      <c r="G107" s="870"/>
      <c r="H107" s="868"/>
    </row>
    <row r="108" spans="1:8" ht="15" x14ac:dyDescent="0.25">
      <c r="A108" s="867"/>
      <c r="B108" s="239"/>
      <c r="C108" s="240" t="s">
        <v>188</v>
      </c>
      <c r="D108" s="867"/>
      <c r="E108" s="867"/>
      <c r="F108" s="236" t="s">
        <v>498</v>
      </c>
      <c r="G108" s="870"/>
      <c r="H108" s="868"/>
    </row>
    <row r="109" spans="1:8" ht="15" x14ac:dyDescent="0.25">
      <c r="A109" s="867"/>
      <c r="B109" s="239"/>
      <c r="C109" s="441" t="s">
        <v>624</v>
      </c>
      <c r="D109" s="867"/>
      <c r="E109" s="867"/>
      <c r="F109" s="236" t="s">
        <v>498</v>
      </c>
      <c r="G109" s="870"/>
      <c r="H109" s="868"/>
    </row>
    <row r="110" spans="1:8" ht="15" x14ac:dyDescent="0.25">
      <c r="A110" s="867"/>
      <c r="B110" s="239"/>
      <c r="C110" s="441" t="s">
        <v>625</v>
      </c>
      <c r="D110" s="867"/>
      <c r="E110" s="867"/>
      <c r="F110" s="236" t="s">
        <v>498</v>
      </c>
      <c r="G110" s="870"/>
      <c r="H110" s="241" t="s">
        <v>498</v>
      </c>
    </row>
    <row r="111" spans="1:8" ht="15" x14ac:dyDescent="0.25">
      <c r="A111" s="867"/>
      <c r="B111" s="239"/>
      <c r="C111" s="441" t="s">
        <v>626</v>
      </c>
      <c r="D111" s="867"/>
      <c r="E111" s="867"/>
      <c r="F111" s="236" t="s">
        <v>498</v>
      </c>
      <c r="G111" s="870"/>
      <c r="H111" s="241" t="s">
        <v>498</v>
      </c>
    </row>
    <row r="112" spans="1:8" ht="15" x14ac:dyDescent="0.25">
      <c r="A112" s="867"/>
      <c r="B112" s="239"/>
      <c r="C112" s="442"/>
      <c r="D112" s="867"/>
      <c r="E112" s="867"/>
      <c r="F112" s="242" t="s">
        <v>498</v>
      </c>
      <c r="G112" s="871"/>
      <c r="H112" s="241" t="s">
        <v>498</v>
      </c>
    </row>
    <row r="113" spans="1:8" ht="13.5" thickBot="1" x14ac:dyDescent="0.25">
      <c r="A113" s="243" t="s">
        <v>498</v>
      </c>
      <c r="B113" s="235" t="s">
        <v>498</v>
      </c>
      <c r="C113" s="441"/>
      <c r="D113" s="231" t="s">
        <v>498</v>
      </c>
      <c r="E113" s="243" t="s">
        <v>498</v>
      </c>
      <c r="F113" s="244" t="s">
        <v>498</v>
      </c>
      <c r="G113" s="243"/>
      <c r="H113" s="245" t="s">
        <v>498</v>
      </c>
    </row>
    <row r="114" spans="1:8" x14ac:dyDescent="0.2">
      <c r="A114" s="229" t="s">
        <v>498</v>
      </c>
      <c r="B114" s="230" t="s">
        <v>500</v>
      </c>
      <c r="C114" s="438"/>
      <c r="D114" s="229" t="s">
        <v>498</v>
      </c>
      <c r="E114" s="229" t="s">
        <v>498</v>
      </c>
      <c r="F114" s="246"/>
      <c r="G114" s="246"/>
      <c r="H114" s="229" t="s">
        <v>498</v>
      </c>
    </row>
    <row r="115" spans="1:8" x14ac:dyDescent="0.2">
      <c r="A115" s="867" t="s">
        <v>498</v>
      </c>
      <c r="B115" s="235" t="s">
        <v>502</v>
      </c>
      <c r="C115" s="439"/>
      <c r="D115" s="867" t="s">
        <v>498</v>
      </c>
      <c r="E115" s="867" t="s">
        <v>498</v>
      </c>
      <c r="F115" s="247" t="s">
        <v>503</v>
      </c>
      <c r="G115" s="237"/>
      <c r="H115" s="868" t="s">
        <v>498</v>
      </c>
    </row>
    <row r="116" spans="1:8" x14ac:dyDescent="0.2">
      <c r="A116" s="867"/>
      <c r="B116" s="235" t="s">
        <v>504</v>
      </c>
      <c r="C116" s="440">
        <v>0</v>
      </c>
      <c r="D116" s="867"/>
      <c r="E116" s="867"/>
      <c r="F116" s="247" t="s">
        <v>505</v>
      </c>
      <c r="G116" s="237"/>
      <c r="H116" s="868"/>
    </row>
    <row r="117" spans="1:8" x14ac:dyDescent="0.2">
      <c r="A117" s="867"/>
      <c r="B117" s="235" t="s">
        <v>506</v>
      </c>
      <c r="C117" s="440">
        <v>0</v>
      </c>
      <c r="D117" s="867"/>
      <c r="E117" s="867"/>
      <c r="F117" s="247" t="s">
        <v>507</v>
      </c>
      <c r="G117" s="237"/>
      <c r="H117" s="868"/>
    </row>
    <row r="118" spans="1:8" x14ac:dyDescent="0.2">
      <c r="A118" s="867"/>
      <c r="B118" s="235" t="s">
        <v>508</v>
      </c>
      <c r="C118" s="440">
        <v>0</v>
      </c>
      <c r="D118" s="867"/>
      <c r="E118" s="867"/>
      <c r="F118" s="247" t="s">
        <v>579</v>
      </c>
      <c r="G118" s="237"/>
      <c r="H118" s="868"/>
    </row>
    <row r="119" spans="1:8" x14ac:dyDescent="0.2">
      <c r="A119" s="867"/>
      <c r="B119" s="235" t="s">
        <v>1030</v>
      </c>
      <c r="C119" s="439"/>
      <c r="D119" s="867"/>
      <c r="E119" s="867"/>
      <c r="F119" s="248" t="s">
        <v>509</v>
      </c>
      <c r="G119" s="237"/>
      <c r="H119" s="868"/>
    </row>
    <row r="120" spans="1:8" x14ac:dyDescent="0.2">
      <c r="A120" s="867"/>
      <c r="B120" s="235" t="s">
        <v>510</v>
      </c>
      <c r="C120" s="439"/>
      <c r="D120" s="867"/>
      <c r="E120" s="867"/>
      <c r="F120" s="247" t="s">
        <v>1031</v>
      </c>
      <c r="G120" s="869"/>
      <c r="H120" s="868"/>
    </row>
    <row r="121" spans="1:8" ht="15" x14ac:dyDescent="0.25">
      <c r="A121" s="867"/>
      <c r="B121" s="239"/>
      <c r="C121" s="240" t="s">
        <v>187</v>
      </c>
      <c r="D121" s="867"/>
      <c r="E121" s="867"/>
      <c r="F121" s="247" t="s">
        <v>498</v>
      </c>
      <c r="G121" s="870"/>
      <c r="H121" s="868"/>
    </row>
    <row r="122" spans="1:8" ht="15" x14ac:dyDescent="0.25">
      <c r="A122" s="867"/>
      <c r="B122" s="239"/>
      <c r="C122" s="240" t="s">
        <v>188</v>
      </c>
      <c r="D122" s="867"/>
      <c r="E122" s="867"/>
      <c r="F122" s="247" t="s">
        <v>498</v>
      </c>
      <c r="G122" s="870"/>
      <c r="H122" s="868"/>
    </row>
    <row r="123" spans="1:8" ht="15" x14ac:dyDescent="0.25">
      <c r="A123" s="867"/>
      <c r="B123" s="239"/>
      <c r="C123" s="441" t="s">
        <v>624</v>
      </c>
      <c r="D123" s="867"/>
      <c r="E123" s="867"/>
      <c r="F123" s="247" t="s">
        <v>498</v>
      </c>
      <c r="G123" s="870"/>
      <c r="H123" s="868"/>
    </row>
    <row r="124" spans="1:8" ht="15" x14ac:dyDescent="0.25">
      <c r="A124" s="867"/>
      <c r="B124" s="239"/>
      <c r="C124" s="441" t="s">
        <v>625</v>
      </c>
      <c r="D124" s="867"/>
      <c r="E124" s="867"/>
      <c r="F124" s="247" t="s">
        <v>498</v>
      </c>
      <c r="G124" s="870"/>
      <c r="H124" s="232" t="s">
        <v>498</v>
      </c>
    </row>
    <row r="125" spans="1:8" ht="15" x14ac:dyDescent="0.25">
      <c r="A125" s="867"/>
      <c r="B125" s="239"/>
      <c r="C125" s="441" t="s">
        <v>626</v>
      </c>
      <c r="D125" s="867"/>
      <c r="E125" s="867"/>
      <c r="F125" s="247"/>
      <c r="G125" s="870"/>
      <c r="H125" s="232"/>
    </row>
    <row r="126" spans="1:8" ht="15" x14ac:dyDescent="0.25">
      <c r="A126" s="867"/>
      <c r="B126" s="239"/>
      <c r="C126" s="442"/>
      <c r="D126" s="867"/>
      <c r="E126" s="867"/>
      <c r="F126" s="247" t="s">
        <v>498</v>
      </c>
      <c r="G126" s="871"/>
      <c r="H126" s="232" t="s">
        <v>498</v>
      </c>
    </row>
    <row r="127" spans="1:8" ht="13.5" thickBot="1" x14ac:dyDescent="0.25">
      <c r="A127" s="243" t="s">
        <v>498</v>
      </c>
      <c r="B127" s="244"/>
      <c r="C127" s="245" t="s">
        <v>498</v>
      </c>
      <c r="D127" s="243" t="s">
        <v>498</v>
      </c>
      <c r="E127" s="243" t="s">
        <v>498</v>
      </c>
      <c r="F127" s="243" t="s">
        <v>498</v>
      </c>
      <c r="G127" s="243"/>
      <c r="H127" s="243" t="s">
        <v>498</v>
      </c>
    </row>
    <row r="128" spans="1:8" x14ac:dyDescent="0.2">
      <c r="A128" s="229" t="s">
        <v>498</v>
      </c>
      <c r="B128" s="230" t="s">
        <v>500</v>
      </c>
      <c r="C128" s="438"/>
      <c r="D128" s="229" t="s">
        <v>498</v>
      </c>
      <c r="E128" s="229" t="s">
        <v>498</v>
      </c>
      <c r="F128" s="246"/>
      <c r="G128" s="246"/>
      <c r="H128" s="229" t="s">
        <v>498</v>
      </c>
    </row>
    <row r="129" spans="1:8" x14ac:dyDescent="0.2">
      <c r="A129" s="867" t="s">
        <v>498</v>
      </c>
      <c r="B129" s="235" t="s">
        <v>502</v>
      </c>
      <c r="C129" s="439"/>
      <c r="D129" s="867" t="s">
        <v>498</v>
      </c>
      <c r="E129" s="867" t="s">
        <v>498</v>
      </c>
      <c r="F129" s="247" t="s">
        <v>503</v>
      </c>
      <c r="G129" s="237"/>
      <c r="H129" s="868" t="s">
        <v>498</v>
      </c>
    </row>
    <row r="130" spans="1:8" x14ac:dyDescent="0.2">
      <c r="A130" s="867"/>
      <c r="B130" s="235" t="s">
        <v>504</v>
      </c>
      <c r="C130" s="440">
        <v>0</v>
      </c>
      <c r="D130" s="867"/>
      <c r="E130" s="867"/>
      <c r="F130" s="247" t="s">
        <v>505</v>
      </c>
      <c r="G130" s="237"/>
      <c r="H130" s="868"/>
    </row>
    <row r="131" spans="1:8" x14ac:dyDescent="0.2">
      <c r="A131" s="867"/>
      <c r="B131" s="235" t="s">
        <v>506</v>
      </c>
      <c r="C131" s="440">
        <v>0</v>
      </c>
      <c r="D131" s="867"/>
      <c r="E131" s="867"/>
      <c r="F131" s="247" t="s">
        <v>507</v>
      </c>
      <c r="G131" s="237"/>
      <c r="H131" s="868"/>
    </row>
    <row r="132" spans="1:8" x14ac:dyDescent="0.2">
      <c r="A132" s="867"/>
      <c r="B132" s="235" t="s">
        <v>508</v>
      </c>
      <c r="C132" s="440">
        <v>0</v>
      </c>
      <c r="D132" s="867"/>
      <c r="E132" s="867"/>
      <c r="F132" s="247" t="s">
        <v>579</v>
      </c>
      <c r="G132" s="237"/>
      <c r="H132" s="868"/>
    </row>
    <row r="133" spans="1:8" x14ac:dyDescent="0.2">
      <c r="A133" s="867"/>
      <c r="B133" s="235" t="s">
        <v>1030</v>
      </c>
      <c r="C133" s="439"/>
      <c r="D133" s="867"/>
      <c r="E133" s="867"/>
      <c r="F133" s="248" t="s">
        <v>509</v>
      </c>
      <c r="G133" s="237"/>
      <c r="H133" s="868"/>
    </row>
    <row r="134" spans="1:8" x14ac:dyDescent="0.2">
      <c r="A134" s="867"/>
      <c r="B134" s="235" t="s">
        <v>510</v>
      </c>
      <c r="C134" s="439"/>
      <c r="D134" s="867"/>
      <c r="E134" s="867"/>
      <c r="F134" s="247" t="s">
        <v>1031</v>
      </c>
      <c r="G134" s="869"/>
      <c r="H134" s="868"/>
    </row>
    <row r="135" spans="1:8" ht="15" x14ac:dyDescent="0.25">
      <c r="A135" s="867"/>
      <c r="B135" s="239"/>
      <c r="C135" s="240" t="s">
        <v>187</v>
      </c>
      <c r="D135" s="867"/>
      <c r="E135" s="867"/>
      <c r="F135" s="247" t="s">
        <v>498</v>
      </c>
      <c r="G135" s="870"/>
      <c r="H135" s="868"/>
    </row>
    <row r="136" spans="1:8" ht="15" x14ac:dyDescent="0.25">
      <c r="A136" s="867"/>
      <c r="B136" s="239"/>
      <c r="C136" s="240" t="s">
        <v>188</v>
      </c>
      <c r="D136" s="867"/>
      <c r="E136" s="867"/>
      <c r="F136" s="247" t="s">
        <v>498</v>
      </c>
      <c r="G136" s="870"/>
      <c r="H136" s="868"/>
    </row>
    <row r="137" spans="1:8" ht="15" x14ac:dyDescent="0.25">
      <c r="A137" s="867"/>
      <c r="B137" s="239"/>
      <c r="C137" s="441" t="s">
        <v>624</v>
      </c>
      <c r="D137" s="867"/>
      <c r="E137" s="867"/>
      <c r="F137" s="247" t="s">
        <v>498</v>
      </c>
      <c r="G137" s="870"/>
      <c r="H137" s="868"/>
    </row>
    <row r="138" spans="1:8" ht="15" x14ac:dyDescent="0.25">
      <c r="A138" s="867"/>
      <c r="B138" s="239"/>
      <c r="C138" s="441" t="s">
        <v>625</v>
      </c>
      <c r="D138" s="867"/>
      <c r="E138" s="867"/>
      <c r="F138" s="247" t="s">
        <v>498</v>
      </c>
      <c r="G138" s="870"/>
      <c r="H138" s="232" t="s">
        <v>498</v>
      </c>
    </row>
    <row r="139" spans="1:8" ht="15" x14ac:dyDescent="0.25">
      <c r="A139" s="867"/>
      <c r="B139" s="239"/>
      <c r="C139" s="441" t="s">
        <v>626</v>
      </c>
      <c r="D139" s="867"/>
      <c r="E139" s="867"/>
      <c r="F139" s="247"/>
      <c r="G139" s="870"/>
      <c r="H139" s="232"/>
    </row>
    <row r="140" spans="1:8" ht="15" x14ac:dyDescent="0.25">
      <c r="A140" s="867"/>
      <c r="B140" s="239"/>
      <c r="C140" s="442"/>
      <c r="D140" s="867"/>
      <c r="E140" s="867"/>
      <c r="F140" s="247" t="s">
        <v>498</v>
      </c>
      <c r="G140" s="871"/>
      <c r="H140" s="232" t="s">
        <v>498</v>
      </c>
    </row>
    <row r="141" spans="1:8" ht="13.5" thickBot="1" x14ac:dyDescent="0.25">
      <c r="A141" s="243" t="s">
        <v>498</v>
      </c>
      <c r="B141" s="244"/>
      <c r="C141" s="245" t="s">
        <v>498</v>
      </c>
      <c r="D141" s="243" t="s">
        <v>498</v>
      </c>
      <c r="E141" s="243" t="s">
        <v>498</v>
      </c>
      <c r="F141" s="243" t="s">
        <v>498</v>
      </c>
      <c r="G141" s="243"/>
      <c r="H141" s="243" t="s">
        <v>498</v>
      </c>
    </row>
    <row r="142" spans="1:8" x14ac:dyDescent="0.2">
      <c r="A142" s="229" t="s">
        <v>498</v>
      </c>
      <c r="B142" s="230" t="s">
        <v>500</v>
      </c>
      <c r="C142" s="438"/>
      <c r="D142" s="231" t="s">
        <v>498</v>
      </c>
      <c r="E142" s="232" t="s">
        <v>498</v>
      </c>
      <c r="F142" s="213" t="s">
        <v>501</v>
      </c>
      <c r="G142" s="233"/>
      <c r="H142" s="234" t="s">
        <v>498</v>
      </c>
    </row>
    <row r="143" spans="1:8" x14ac:dyDescent="0.2">
      <c r="A143" s="867" t="s">
        <v>498</v>
      </c>
      <c r="B143" s="235" t="s">
        <v>502</v>
      </c>
      <c r="C143" s="439"/>
      <c r="D143" s="867" t="s">
        <v>498</v>
      </c>
      <c r="E143" s="867" t="s">
        <v>498</v>
      </c>
      <c r="F143" s="236" t="s">
        <v>503</v>
      </c>
      <c r="G143" s="237"/>
      <c r="H143" s="868" t="s">
        <v>498</v>
      </c>
    </row>
    <row r="144" spans="1:8" x14ac:dyDescent="0.2">
      <c r="A144" s="867"/>
      <c r="B144" s="235" t="s">
        <v>504</v>
      </c>
      <c r="C144" s="440">
        <v>0</v>
      </c>
      <c r="D144" s="867"/>
      <c r="E144" s="867"/>
      <c r="F144" s="236" t="s">
        <v>505</v>
      </c>
      <c r="G144" s="237"/>
      <c r="H144" s="868"/>
    </row>
    <row r="145" spans="1:8" x14ac:dyDescent="0.2">
      <c r="A145" s="867"/>
      <c r="B145" s="235" t="s">
        <v>506</v>
      </c>
      <c r="C145" s="440">
        <v>0</v>
      </c>
      <c r="D145" s="867"/>
      <c r="E145" s="867"/>
      <c r="F145" s="236" t="s">
        <v>507</v>
      </c>
      <c r="G145" s="237"/>
      <c r="H145" s="868"/>
    </row>
    <row r="146" spans="1:8" x14ac:dyDescent="0.2">
      <c r="A146" s="867"/>
      <c r="B146" s="235" t="s">
        <v>508</v>
      </c>
      <c r="C146" s="440">
        <v>0</v>
      </c>
      <c r="D146" s="867"/>
      <c r="E146" s="867"/>
      <c r="F146" s="236" t="s">
        <v>579</v>
      </c>
      <c r="G146" s="237"/>
      <c r="H146" s="868"/>
    </row>
    <row r="147" spans="1:8" x14ac:dyDescent="0.2">
      <c r="A147" s="867"/>
      <c r="B147" s="235" t="s">
        <v>1030</v>
      </c>
      <c r="C147" s="439"/>
      <c r="D147" s="867"/>
      <c r="E147" s="867"/>
      <c r="F147" s="238" t="s">
        <v>509</v>
      </c>
      <c r="G147" s="237"/>
      <c r="H147" s="868"/>
    </row>
    <row r="148" spans="1:8" x14ac:dyDescent="0.2">
      <c r="A148" s="867"/>
      <c r="B148" s="235" t="s">
        <v>510</v>
      </c>
      <c r="C148" s="439"/>
      <c r="D148" s="867"/>
      <c r="E148" s="867"/>
      <c r="F148" s="236" t="s">
        <v>1031</v>
      </c>
      <c r="G148" s="869"/>
      <c r="H148" s="868"/>
    </row>
    <row r="149" spans="1:8" ht="15" x14ac:dyDescent="0.25">
      <c r="A149" s="867"/>
      <c r="B149" s="239"/>
      <c r="C149" s="240" t="s">
        <v>187</v>
      </c>
      <c r="D149" s="867"/>
      <c r="E149" s="867"/>
      <c r="F149" s="236" t="s">
        <v>498</v>
      </c>
      <c r="G149" s="870"/>
      <c r="H149" s="868"/>
    </row>
    <row r="150" spans="1:8" ht="15" x14ac:dyDescent="0.25">
      <c r="A150" s="867"/>
      <c r="B150" s="239"/>
      <c r="C150" s="240" t="s">
        <v>188</v>
      </c>
      <c r="D150" s="867"/>
      <c r="E150" s="867"/>
      <c r="F150" s="236" t="s">
        <v>498</v>
      </c>
      <c r="G150" s="870"/>
      <c r="H150" s="868"/>
    </row>
    <row r="151" spans="1:8" ht="15" x14ac:dyDescent="0.25">
      <c r="A151" s="867"/>
      <c r="B151" s="239"/>
      <c r="C151" s="441" t="s">
        <v>624</v>
      </c>
      <c r="D151" s="867"/>
      <c r="E151" s="867"/>
      <c r="F151" s="236" t="s">
        <v>498</v>
      </c>
      <c r="G151" s="870"/>
      <c r="H151" s="868"/>
    </row>
    <row r="152" spans="1:8" ht="15" x14ac:dyDescent="0.25">
      <c r="A152" s="867"/>
      <c r="B152" s="239"/>
      <c r="C152" s="441" t="s">
        <v>625</v>
      </c>
      <c r="D152" s="867"/>
      <c r="E152" s="867"/>
      <c r="F152" s="236" t="s">
        <v>498</v>
      </c>
      <c r="G152" s="870"/>
      <c r="H152" s="241" t="s">
        <v>498</v>
      </c>
    </row>
    <row r="153" spans="1:8" ht="15" x14ac:dyDescent="0.25">
      <c r="A153" s="867"/>
      <c r="B153" s="239"/>
      <c r="C153" s="441" t="s">
        <v>626</v>
      </c>
      <c r="D153" s="867"/>
      <c r="E153" s="867"/>
      <c r="F153" s="236" t="s">
        <v>498</v>
      </c>
      <c r="G153" s="870"/>
      <c r="H153" s="241" t="s">
        <v>498</v>
      </c>
    </row>
    <row r="154" spans="1:8" ht="15" x14ac:dyDescent="0.25">
      <c r="A154" s="867"/>
      <c r="B154" s="239"/>
      <c r="C154" s="442"/>
      <c r="D154" s="867"/>
      <c r="E154" s="867"/>
      <c r="F154" s="242" t="s">
        <v>498</v>
      </c>
      <c r="G154" s="871"/>
      <c r="H154" s="241" t="s">
        <v>498</v>
      </c>
    </row>
    <row r="155" spans="1:8" ht="13.5" thickBot="1" x14ac:dyDescent="0.25">
      <c r="A155" s="243" t="s">
        <v>498</v>
      </c>
      <c r="B155" s="235" t="s">
        <v>498</v>
      </c>
      <c r="C155" s="441"/>
      <c r="D155" s="231" t="s">
        <v>498</v>
      </c>
      <c r="E155" s="243" t="s">
        <v>498</v>
      </c>
      <c r="F155" s="244" t="s">
        <v>498</v>
      </c>
      <c r="G155" s="243"/>
      <c r="H155" s="245" t="s">
        <v>498</v>
      </c>
    </row>
    <row r="156" spans="1:8" x14ac:dyDescent="0.2">
      <c r="A156" s="229" t="s">
        <v>498</v>
      </c>
      <c r="B156" s="230" t="s">
        <v>500</v>
      </c>
      <c r="C156" s="438"/>
      <c r="D156" s="229" t="s">
        <v>498</v>
      </c>
      <c r="E156" s="229" t="s">
        <v>498</v>
      </c>
      <c r="F156" s="246"/>
      <c r="G156" s="246"/>
      <c r="H156" s="229" t="s">
        <v>498</v>
      </c>
    </row>
    <row r="157" spans="1:8" x14ac:dyDescent="0.2">
      <c r="A157" s="867" t="s">
        <v>498</v>
      </c>
      <c r="B157" s="235" t="s">
        <v>502</v>
      </c>
      <c r="C157" s="439"/>
      <c r="D157" s="867" t="s">
        <v>498</v>
      </c>
      <c r="E157" s="867" t="s">
        <v>498</v>
      </c>
      <c r="F157" s="247" t="s">
        <v>503</v>
      </c>
      <c r="G157" s="237"/>
      <c r="H157" s="868" t="s">
        <v>498</v>
      </c>
    </row>
    <row r="158" spans="1:8" x14ac:dyDescent="0.2">
      <c r="A158" s="867"/>
      <c r="B158" s="235" t="s">
        <v>504</v>
      </c>
      <c r="C158" s="440">
        <v>0</v>
      </c>
      <c r="D158" s="867"/>
      <c r="E158" s="867"/>
      <c r="F158" s="247" t="s">
        <v>505</v>
      </c>
      <c r="G158" s="237"/>
      <c r="H158" s="868"/>
    </row>
    <row r="159" spans="1:8" x14ac:dyDescent="0.2">
      <c r="A159" s="867"/>
      <c r="B159" s="235" t="s">
        <v>506</v>
      </c>
      <c r="C159" s="440">
        <v>0</v>
      </c>
      <c r="D159" s="867"/>
      <c r="E159" s="867"/>
      <c r="F159" s="247" t="s">
        <v>507</v>
      </c>
      <c r="G159" s="237"/>
      <c r="H159" s="868"/>
    </row>
    <row r="160" spans="1:8" x14ac:dyDescent="0.2">
      <c r="A160" s="867"/>
      <c r="B160" s="235" t="s">
        <v>508</v>
      </c>
      <c r="C160" s="440">
        <v>0</v>
      </c>
      <c r="D160" s="867"/>
      <c r="E160" s="867"/>
      <c r="F160" s="247" t="s">
        <v>579</v>
      </c>
      <c r="G160" s="237"/>
      <c r="H160" s="868"/>
    </row>
    <row r="161" spans="1:8" x14ac:dyDescent="0.2">
      <c r="A161" s="867"/>
      <c r="B161" s="235" t="s">
        <v>1030</v>
      </c>
      <c r="C161" s="439"/>
      <c r="D161" s="867"/>
      <c r="E161" s="867"/>
      <c r="F161" s="248" t="s">
        <v>509</v>
      </c>
      <c r="G161" s="237"/>
      <c r="H161" s="868"/>
    </row>
    <row r="162" spans="1:8" x14ac:dyDescent="0.2">
      <c r="A162" s="867"/>
      <c r="B162" s="235" t="s">
        <v>510</v>
      </c>
      <c r="C162" s="439"/>
      <c r="D162" s="867"/>
      <c r="E162" s="867"/>
      <c r="F162" s="247" t="s">
        <v>1031</v>
      </c>
      <c r="G162" s="869"/>
      <c r="H162" s="868"/>
    </row>
    <row r="163" spans="1:8" ht="15" x14ac:dyDescent="0.25">
      <c r="A163" s="867"/>
      <c r="B163" s="239"/>
      <c r="C163" s="240" t="s">
        <v>187</v>
      </c>
      <c r="D163" s="867"/>
      <c r="E163" s="867"/>
      <c r="F163" s="247" t="s">
        <v>498</v>
      </c>
      <c r="G163" s="870"/>
      <c r="H163" s="868"/>
    </row>
    <row r="164" spans="1:8" ht="15" x14ac:dyDescent="0.25">
      <c r="A164" s="867"/>
      <c r="B164" s="239"/>
      <c r="C164" s="240" t="s">
        <v>188</v>
      </c>
      <c r="D164" s="867"/>
      <c r="E164" s="867"/>
      <c r="F164" s="247" t="s">
        <v>498</v>
      </c>
      <c r="G164" s="870"/>
      <c r="H164" s="868"/>
    </row>
    <row r="165" spans="1:8" ht="15" x14ac:dyDescent="0.25">
      <c r="A165" s="867"/>
      <c r="B165" s="239"/>
      <c r="C165" s="441" t="s">
        <v>624</v>
      </c>
      <c r="D165" s="867"/>
      <c r="E165" s="867"/>
      <c r="F165" s="247" t="s">
        <v>498</v>
      </c>
      <c r="G165" s="870"/>
      <c r="H165" s="868"/>
    </row>
    <row r="166" spans="1:8" ht="15" x14ac:dyDescent="0.25">
      <c r="A166" s="867"/>
      <c r="B166" s="239"/>
      <c r="C166" s="441" t="s">
        <v>625</v>
      </c>
      <c r="D166" s="867"/>
      <c r="E166" s="867"/>
      <c r="F166" s="247" t="s">
        <v>498</v>
      </c>
      <c r="G166" s="870"/>
      <c r="H166" s="232" t="s">
        <v>498</v>
      </c>
    </row>
    <row r="167" spans="1:8" ht="15" x14ac:dyDescent="0.25">
      <c r="A167" s="867"/>
      <c r="B167" s="239"/>
      <c r="C167" s="441" t="s">
        <v>626</v>
      </c>
      <c r="D167" s="867"/>
      <c r="E167" s="867"/>
      <c r="F167" s="247"/>
      <c r="G167" s="870"/>
      <c r="H167" s="232"/>
    </row>
    <row r="168" spans="1:8" ht="15" x14ac:dyDescent="0.25">
      <c r="A168" s="867"/>
      <c r="B168" s="239"/>
      <c r="C168" s="442"/>
      <c r="D168" s="867"/>
      <c r="E168" s="867"/>
      <c r="F168" s="247" t="s">
        <v>498</v>
      </c>
      <c r="G168" s="871"/>
      <c r="H168" s="232" t="s">
        <v>498</v>
      </c>
    </row>
    <row r="169" spans="1:8" ht="13.5" thickBot="1" x14ac:dyDescent="0.25">
      <c r="A169" s="243" t="s">
        <v>498</v>
      </c>
      <c r="B169" s="244"/>
      <c r="C169" s="245" t="s">
        <v>498</v>
      </c>
      <c r="D169" s="243" t="s">
        <v>498</v>
      </c>
      <c r="E169" s="243" t="s">
        <v>498</v>
      </c>
      <c r="F169" s="243" t="s">
        <v>498</v>
      </c>
      <c r="G169" s="243"/>
      <c r="H169" s="243" t="s">
        <v>498</v>
      </c>
    </row>
    <row r="170" spans="1:8" x14ac:dyDescent="0.2">
      <c r="A170" s="229" t="s">
        <v>498</v>
      </c>
      <c r="B170" s="230" t="s">
        <v>500</v>
      </c>
      <c r="C170" s="438"/>
      <c r="D170" s="229" t="s">
        <v>498</v>
      </c>
      <c r="E170" s="229" t="s">
        <v>498</v>
      </c>
      <c r="F170" s="246"/>
      <c r="G170" s="246"/>
      <c r="H170" s="229" t="s">
        <v>498</v>
      </c>
    </row>
    <row r="171" spans="1:8" x14ac:dyDescent="0.2">
      <c r="A171" s="867" t="s">
        <v>498</v>
      </c>
      <c r="B171" s="235" t="s">
        <v>502</v>
      </c>
      <c r="C171" s="439"/>
      <c r="D171" s="867" t="s">
        <v>498</v>
      </c>
      <c r="E171" s="867" t="s">
        <v>498</v>
      </c>
      <c r="F171" s="247" t="s">
        <v>503</v>
      </c>
      <c r="G171" s="237"/>
      <c r="H171" s="868" t="s">
        <v>498</v>
      </c>
    </row>
    <row r="172" spans="1:8" x14ac:dyDescent="0.2">
      <c r="A172" s="867"/>
      <c r="B172" s="235" t="s">
        <v>504</v>
      </c>
      <c r="C172" s="440">
        <v>0</v>
      </c>
      <c r="D172" s="867"/>
      <c r="E172" s="867"/>
      <c r="F172" s="247" t="s">
        <v>505</v>
      </c>
      <c r="G172" s="237"/>
      <c r="H172" s="868"/>
    </row>
    <row r="173" spans="1:8" x14ac:dyDescent="0.2">
      <c r="A173" s="867"/>
      <c r="B173" s="235" t="s">
        <v>506</v>
      </c>
      <c r="C173" s="440">
        <v>0</v>
      </c>
      <c r="D173" s="867"/>
      <c r="E173" s="867"/>
      <c r="F173" s="247" t="s">
        <v>507</v>
      </c>
      <c r="G173" s="237"/>
      <c r="H173" s="868"/>
    </row>
    <row r="174" spans="1:8" x14ac:dyDescent="0.2">
      <c r="A174" s="867"/>
      <c r="B174" s="235" t="s">
        <v>508</v>
      </c>
      <c r="C174" s="440">
        <v>0</v>
      </c>
      <c r="D174" s="867"/>
      <c r="E174" s="867"/>
      <c r="F174" s="247" t="s">
        <v>579</v>
      </c>
      <c r="G174" s="237"/>
      <c r="H174" s="868"/>
    </row>
    <row r="175" spans="1:8" x14ac:dyDescent="0.2">
      <c r="A175" s="867"/>
      <c r="B175" s="235" t="s">
        <v>1030</v>
      </c>
      <c r="C175" s="439"/>
      <c r="D175" s="867"/>
      <c r="E175" s="867"/>
      <c r="F175" s="248" t="s">
        <v>509</v>
      </c>
      <c r="G175" s="237"/>
      <c r="H175" s="868"/>
    </row>
    <row r="176" spans="1:8" x14ac:dyDescent="0.2">
      <c r="A176" s="867"/>
      <c r="B176" s="235" t="s">
        <v>510</v>
      </c>
      <c r="C176" s="439"/>
      <c r="D176" s="867"/>
      <c r="E176" s="867"/>
      <c r="F176" s="247" t="s">
        <v>1031</v>
      </c>
      <c r="G176" s="869"/>
      <c r="H176" s="868"/>
    </row>
    <row r="177" spans="1:8" ht="15" x14ac:dyDescent="0.25">
      <c r="A177" s="867"/>
      <c r="B177" s="239"/>
      <c r="C177" s="240" t="s">
        <v>187</v>
      </c>
      <c r="D177" s="867"/>
      <c r="E177" s="867"/>
      <c r="F177" s="247" t="s">
        <v>498</v>
      </c>
      <c r="G177" s="870"/>
      <c r="H177" s="868"/>
    </row>
    <row r="178" spans="1:8" ht="15" x14ac:dyDescent="0.25">
      <c r="A178" s="867"/>
      <c r="B178" s="239"/>
      <c r="C178" s="240" t="s">
        <v>188</v>
      </c>
      <c r="D178" s="867"/>
      <c r="E178" s="867"/>
      <c r="F178" s="247" t="s">
        <v>498</v>
      </c>
      <c r="G178" s="870"/>
      <c r="H178" s="868"/>
    </row>
    <row r="179" spans="1:8" ht="15" x14ac:dyDescent="0.25">
      <c r="A179" s="867"/>
      <c r="B179" s="239"/>
      <c r="C179" s="441" t="s">
        <v>624</v>
      </c>
      <c r="D179" s="867"/>
      <c r="E179" s="867"/>
      <c r="F179" s="247" t="s">
        <v>498</v>
      </c>
      <c r="G179" s="870"/>
      <c r="H179" s="868"/>
    </row>
    <row r="180" spans="1:8" ht="15" x14ac:dyDescent="0.25">
      <c r="A180" s="867"/>
      <c r="B180" s="239"/>
      <c r="C180" s="441" t="s">
        <v>625</v>
      </c>
      <c r="D180" s="867"/>
      <c r="E180" s="867"/>
      <c r="F180" s="247" t="s">
        <v>498</v>
      </c>
      <c r="G180" s="870"/>
      <c r="H180" s="232" t="s">
        <v>498</v>
      </c>
    </row>
    <row r="181" spans="1:8" ht="15" x14ac:dyDescent="0.25">
      <c r="A181" s="867"/>
      <c r="B181" s="239"/>
      <c r="C181" s="441" t="s">
        <v>626</v>
      </c>
      <c r="D181" s="867"/>
      <c r="E181" s="867"/>
      <c r="F181" s="247"/>
      <c r="G181" s="870"/>
      <c r="H181" s="232"/>
    </row>
    <row r="182" spans="1:8" ht="15" x14ac:dyDescent="0.25">
      <c r="A182" s="867"/>
      <c r="B182" s="239"/>
      <c r="C182" s="442"/>
      <c r="D182" s="867"/>
      <c r="E182" s="867"/>
      <c r="F182" s="247" t="s">
        <v>498</v>
      </c>
      <c r="G182" s="871"/>
      <c r="H182" s="232" t="s">
        <v>498</v>
      </c>
    </row>
    <row r="183" spans="1:8" ht="13.5" thickBot="1" x14ac:dyDescent="0.25">
      <c r="A183" s="243" t="s">
        <v>498</v>
      </c>
      <c r="B183" s="244"/>
      <c r="C183" s="245" t="s">
        <v>498</v>
      </c>
      <c r="D183" s="243" t="s">
        <v>498</v>
      </c>
      <c r="E183" s="243" t="s">
        <v>498</v>
      </c>
      <c r="F183" s="243" t="s">
        <v>498</v>
      </c>
      <c r="G183" s="243"/>
      <c r="H183" s="243" t="s">
        <v>498</v>
      </c>
    </row>
    <row r="184" spans="1:8" x14ac:dyDescent="0.2">
      <c r="A184" s="229" t="s">
        <v>498</v>
      </c>
      <c r="B184" s="230" t="s">
        <v>500</v>
      </c>
      <c r="C184" s="438"/>
      <c r="D184" s="231" t="s">
        <v>498</v>
      </c>
      <c r="E184" s="232" t="s">
        <v>498</v>
      </c>
      <c r="F184" s="213" t="s">
        <v>501</v>
      </c>
      <c r="G184" s="233"/>
      <c r="H184" s="234" t="s">
        <v>498</v>
      </c>
    </row>
    <row r="185" spans="1:8" x14ac:dyDescent="0.2">
      <c r="A185" s="867" t="s">
        <v>498</v>
      </c>
      <c r="B185" s="235" t="s">
        <v>502</v>
      </c>
      <c r="C185" s="439"/>
      <c r="D185" s="867" t="s">
        <v>498</v>
      </c>
      <c r="E185" s="867" t="s">
        <v>498</v>
      </c>
      <c r="F185" s="236" t="s">
        <v>503</v>
      </c>
      <c r="G185" s="237"/>
      <c r="H185" s="868" t="s">
        <v>498</v>
      </c>
    </row>
    <row r="186" spans="1:8" x14ac:dyDescent="0.2">
      <c r="A186" s="867"/>
      <c r="B186" s="235" t="s">
        <v>504</v>
      </c>
      <c r="C186" s="440">
        <v>0</v>
      </c>
      <c r="D186" s="867"/>
      <c r="E186" s="867"/>
      <c r="F186" s="236" t="s">
        <v>505</v>
      </c>
      <c r="G186" s="237"/>
      <c r="H186" s="868"/>
    </row>
    <row r="187" spans="1:8" x14ac:dyDescent="0.2">
      <c r="A187" s="867"/>
      <c r="B187" s="235" t="s">
        <v>506</v>
      </c>
      <c r="C187" s="440">
        <v>0</v>
      </c>
      <c r="D187" s="867"/>
      <c r="E187" s="867"/>
      <c r="F187" s="236" t="s">
        <v>507</v>
      </c>
      <c r="G187" s="237"/>
      <c r="H187" s="868"/>
    </row>
    <row r="188" spans="1:8" x14ac:dyDescent="0.2">
      <c r="A188" s="867"/>
      <c r="B188" s="235" t="s">
        <v>508</v>
      </c>
      <c r="C188" s="440">
        <v>0</v>
      </c>
      <c r="D188" s="867"/>
      <c r="E188" s="867"/>
      <c r="F188" s="236" t="s">
        <v>579</v>
      </c>
      <c r="G188" s="237"/>
      <c r="H188" s="868"/>
    </row>
    <row r="189" spans="1:8" x14ac:dyDescent="0.2">
      <c r="A189" s="867"/>
      <c r="B189" s="235" t="s">
        <v>1030</v>
      </c>
      <c r="C189" s="439"/>
      <c r="D189" s="867"/>
      <c r="E189" s="867"/>
      <c r="F189" s="238" t="s">
        <v>509</v>
      </c>
      <c r="G189" s="237"/>
      <c r="H189" s="868"/>
    </row>
    <row r="190" spans="1:8" x14ac:dyDescent="0.2">
      <c r="A190" s="867"/>
      <c r="B190" s="235" t="s">
        <v>510</v>
      </c>
      <c r="C190" s="439"/>
      <c r="D190" s="867"/>
      <c r="E190" s="867"/>
      <c r="F190" s="236" t="s">
        <v>1031</v>
      </c>
      <c r="G190" s="869"/>
      <c r="H190" s="868"/>
    </row>
    <row r="191" spans="1:8" ht="15" x14ac:dyDescent="0.25">
      <c r="A191" s="867"/>
      <c r="B191" s="239"/>
      <c r="C191" s="240" t="s">
        <v>187</v>
      </c>
      <c r="D191" s="867"/>
      <c r="E191" s="867"/>
      <c r="F191" s="236" t="s">
        <v>498</v>
      </c>
      <c r="G191" s="870"/>
      <c r="H191" s="868"/>
    </row>
    <row r="192" spans="1:8" ht="15" x14ac:dyDescent="0.25">
      <c r="A192" s="867"/>
      <c r="B192" s="239"/>
      <c r="C192" s="240" t="s">
        <v>188</v>
      </c>
      <c r="D192" s="867"/>
      <c r="E192" s="867"/>
      <c r="F192" s="236" t="s">
        <v>498</v>
      </c>
      <c r="G192" s="870"/>
      <c r="H192" s="868"/>
    </row>
    <row r="193" spans="1:8" ht="15" x14ac:dyDescent="0.25">
      <c r="A193" s="867"/>
      <c r="B193" s="239"/>
      <c r="C193" s="441" t="s">
        <v>624</v>
      </c>
      <c r="D193" s="867"/>
      <c r="E193" s="867"/>
      <c r="F193" s="236" t="s">
        <v>498</v>
      </c>
      <c r="G193" s="870"/>
      <c r="H193" s="868"/>
    </row>
    <row r="194" spans="1:8" ht="15" x14ac:dyDescent="0.25">
      <c r="A194" s="867"/>
      <c r="B194" s="239"/>
      <c r="C194" s="441" t="s">
        <v>625</v>
      </c>
      <c r="D194" s="867"/>
      <c r="E194" s="867"/>
      <c r="F194" s="236" t="s">
        <v>498</v>
      </c>
      <c r="G194" s="870"/>
      <c r="H194" s="241" t="s">
        <v>498</v>
      </c>
    </row>
    <row r="195" spans="1:8" ht="15" x14ac:dyDescent="0.25">
      <c r="A195" s="867"/>
      <c r="B195" s="239"/>
      <c r="C195" s="441" t="s">
        <v>626</v>
      </c>
      <c r="D195" s="867"/>
      <c r="E195" s="867"/>
      <c r="F195" s="236" t="s">
        <v>498</v>
      </c>
      <c r="G195" s="870"/>
      <c r="H195" s="241" t="s">
        <v>498</v>
      </c>
    </row>
    <row r="196" spans="1:8" ht="15" x14ac:dyDescent="0.25">
      <c r="A196" s="867"/>
      <c r="B196" s="239"/>
      <c r="C196" s="442"/>
      <c r="D196" s="867"/>
      <c r="E196" s="867"/>
      <c r="F196" s="242" t="s">
        <v>498</v>
      </c>
      <c r="G196" s="871"/>
      <c r="H196" s="241" t="s">
        <v>498</v>
      </c>
    </row>
    <row r="197" spans="1:8" ht="13.5" thickBot="1" x14ac:dyDescent="0.25">
      <c r="A197" s="243" t="s">
        <v>498</v>
      </c>
      <c r="B197" s="235" t="s">
        <v>498</v>
      </c>
      <c r="C197" s="441"/>
      <c r="D197" s="231" t="s">
        <v>498</v>
      </c>
      <c r="E197" s="243" t="s">
        <v>498</v>
      </c>
      <c r="F197" s="244" t="s">
        <v>498</v>
      </c>
      <c r="G197" s="243"/>
      <c r="H197" s="245" t="s">
        <v>498</v>
      </c>
    </row>
    <row r="198" spans="1:8" x14ac:dyDescent="0.2">
      <c r="A198" s="229" t="s">
        <v>498</v>
      </c>
      <c r="B198" s="230" t="s">
        <v>500</v>
      </c>
      <c r="C198" s="438"/>
      <c r="D198" s="229" t="s">
        <v>498</v>
      </c>
      <c r="E198" s="229" t="s">
        <v>498</v>
      </c>
      <c r="F198" s="246"/>
      <c r="G198" s="246"/>
      <c r="H198" s="229" t="s">
        <v>498</v>
      </c>
    </row>
    <row r="199" spans="1:8" x14ac:dyDescent="0.2">
      <c r="A199" s="867" t="s">
        <v>498</v>
      </c>
      <c r="B199" s="235" t="s">
        <v>502</v>
      </c>
      <c r="C199" s="439"/>
      <c r="D199" s="867" t="s">
        <v>498</v>
      </c>
      <c r="E199" s="867" t="s">
        <v>498</v>
      </c>
      <c r="F199" s="247" t="s">
        <v>503</v>
      </c>
      <c r="G199" s="237"/>
      <c r="H199" s="868" t="s">
        <v>498</v>
      </c>
    </row>
    <row r="200" spans="1:8" x14ac:dyDescent="0.2">
      <c r="A200" s="867"/>
      <c r="B200" s="235" t="s">
        <v>504</v>
      </c>
      <c r="C200" s="440">
        <v>0</v>
      </c>
      <c r="D200" s="867"/>
      <c r="E200" s="867"/>
      <c r="F200" s="247" t="s">
        <v>505</v>
      </c>
      <c r="G200" s="237"/>
      <c r="H200" s="868"/>
    </row>
    <row r="201" spans="1:8" x14ac:dyDescent="0.2">
      <c r="A201" s="867"/>
      <c r="B201" s="235" t="s">
        <v>506</v>
      </c>
      <c r="C201" s="440">
        <v>0</v>
      </c>
      <c r="D201" s="867"/>
      <c r="E201" s="867"/>
      <c r="F201" s="247" t="s">
        <v>507</v>
      </c>
      <c r="G201" s="237"/>
      <c r="H201" s="868"/>
    </row>
    <row r="202" spans="1:8" x14ac:dyDescent="0.2">
      <c r="A202" s="867"/>
      <c r="B202" s="235" t="s">
        <v>508</v>
      </c>
      <c r="C202" s="440">
        <v>0</v>
      </c>
      <c r="D202" s="867"/>
      <c r="E202" s="867"/>
      <c r="F202" s="247" t="s">
        <v>579</v>
      </c>
      <c r="G202" s="237"/>
      <c r="H202" s="868"/>
    </row>
    <row r="203" spans="1:8" x14ac:dyDescent="0.2">
      <c r="A203" s="867"/>
      <c r="B203" s="235" t="s">
        <v>1030</v>
      </c>
      <c r="C203" s="439"/>
      <c r="D203" s="867"/>
      <c r="E203" s="867"/>
      <c r="F203" s="248" t="s">
        <v>509</v>
      </c>
      <c r="G203" s="237"/>
      <c r="H203" s="868"/>
    </row>
    <row r="204" spans="1:8" x14ac:dyDescent="0.2">
      <c r="A204" s="867"/>
      <c r="B204" s="235" t="s">
        <v>510</v>
      </c>
      <c r="C204" s="439"/>
      <c r="D204" s="867"/>
      <c r="E204" s="867"/>
      <c r="F204" s="247" t="s">
        <v>1031</v>
      </c>
      <c r="G204" s="869"/>
      <c r="H204" s="868"/>
    </row>
    <row r="205" spans="1:8" ht="15" x14ac:dyDescent="0.25">
      <c r="A205" s="867"/>
      <c r="B205" s="239"/>
      <c r="C205" s="240" t="s">
        <v>187</v>
      </c>
      <c r="D205" s="867"/>
      <c r="E205" s="867"/>
      <c r="F205" s="247" t="s">
        <v>498</v>
      </c>
      <c r="G205" s="870"/>
      <c r="H205" s="868"/>
    </row>
    <row r="206" spans="1:8" ht="15" x14ac:dyDescent="0.25">
      <c r="A206" s="867"/>
      <c r="B206" s="239"/>
      <c r="C206" s="240" t="s">
        <v>188</v>
      </c>
      <c r="D206" s="867"/>
      <c r="E206" s="867"/>
      <c r="F206" s="247" t="s">
        <v>498</v>
      </c>
      <c r="G206" s="870"/>
      <c r="H206" s="868"/>
    </row>
    <row r="207" spans="1:8" ht="15" x14ac:dyDescent="0.25">
      <c r="A207" s="867"/>
      <c r="B207" s="239"/>
      <c r="C207" s="441" t="s">
        <v>624</v>
      </c>
      <c r="D207" s="867"/>
      <c r="E207" s="867"/>
      <c r="F207" s="247" t="s">
        <v>498</v>
      </c>
      <c r="G207" s="870"/>
      <c r="H207" s="868"/>
    </row>
    <row r="208" spans="1:8" ht="15" x14ac:dyDescent="0.25">
      <c r="A208" s="867"/>
      <c r="B208" s="239"/>
      <c r="C208" s="441" t="s">
        <v>625</v>
      </c>
      <c r="D208" s="867"/>
      <c r="E208" s="867"/>
      <c r="F208" s="247" t="s">
        <v>498</v>
      </c>
      <c r="G208" s="870"/>
      <c r="H208" s="232" t="s">
        <v>498</v>
      </c>
    </row>
    <row r="209" spans="1:8" ht="15" x14ac:dyDescent="0.25">
      <c r="A209" s="867"/>
      <c r="B209" s="239"/>
      <c r="C209" s="441" t="s">
        <v>626</v>
      </c>
      <c r="D209" s="867"/>
      <c r="E209" s="867"/>
      <c r="F209" s="247"/>
      <c r="G209" s="870"/>
      <c r="H209" s="232"/>
    </row>
    <row r="210" spans="1:8" ht="15" x14ac:dyDescent="0.25">
      <c r="A210" s="867"/>
      <c r="B210" s="239"/>
      <c r="C210" s="442"/>
      <c r="D210" s="867"/>
      <c r="E210" s="867"/>
      <c r="F210" s="247" t="s">
        <v>498</v>
      </c>
      <c r="G210" s="871"/>
      <c r="H210" s="232" t="s">
        <v>498</v>
      </c>
    </row>
    <row r="211" spans="1:8" ht="13.5" thickBot="1" x14ac:dyDescent="0.25">
      <c r="A211" s="243" t="s">
        <v>498</v>
      </c>
      <c r="B211" s="244"/>
      <c r="C211" s="245" t="s">
        <v>498</v>
      </c>
      <c r="D211" s="243" t="s">
        <v>498</v>
      </c>
      <c r="E211" s="243" t="s">
        <v>498</v>
      </c>
      <c r="F211" s="243" t="s">
        <v>498</v>
      </c>
      <c r="G211" s="243"/>
      <c r="H211" s="243" t="s">
        <v>498</v>
      </c>
    </row>
  </sheetData>
  <sheetProtection algorithmName="SHA-512" hashValue="1FsOX4UQdJv3lz709X8HbIACrwSYOhALkfwl+d9liuttIV9mq5UL//c3XasS3Xhqa9e1jPGmU7kahETR3/0Wsw==" saltValue="6owoeoMTvMZ8bm69jJq5Sw==" spinCount="100000" sheet="1" objects="1" scenarios="1"/>
  <mergeCells count="86">
    <mergeCell ref="B6:E6"/>
    <mergeCell ref="H6:H14"/>
    <mergeCell ref="B7:E7"/>
    <mergeCell ref="B8:E8"/>
    <mergeCell ref="C9:E9"/>
    <mergeCell ref="C10:E10"/>
    <mergeCell ref="C11:E11"/>
    <mergeCell ref="C12:E12"/>
    <mergeCell ref="B13:C15"/>
    <mergeCell ref="D13:D15"/>
    <mergeCell ref="E13:E15"/>
    <mergeCell ref="A1:H1"/>
    <mergeCell ref="A2:H2"/>
    <mergeCell ref="A3:H3"/>
    <mergeCell ref="A4:H4"/>
    <mergeCell ref="C5:E5"/>
    <mergeCell ref="A31:A42"/>
    <mergeCell ref="D31:D42"/>
    <mergeCell ref="E31:E42"/>
    <mergeCell ref="H31:H39"/>
    <mergeCell ref="G36:G42"/>
    <mergeCell ref="A17:A28"/>
    <mergeCell ref="D17:D28"/>
    <mergeCell ref="E17:E28"/>
    <mergeCell ref="H17:H25"/>
    <mergeCell ref="G22:G28"/>
    <mergeCell ref="A59:A70"/>
    <mergeCell ref="D59:D70"/>
    <mergeCell ref="E59:E70"/>
    <mergeCell ref="H59:H67"/>
    <mergeCell ref="G64:G70"/>
    <mergeCell ref="A45:A56"/>
    <mergeCell ref="D45:D56"/>
    <mergeCell ref="E45:E56"/>
    <mergeCell ref="H45:H53"/>
    <mergeCell ref="G50:G56"/>
    <mergeCell ref="A87:A98"/>
    <mergeCell ref="D87:D98"/>
    <mergeCell ref="E87:E98"/>
    <mergeCell ref="H87:H95"/>
    <mergeCell ref="G92:G98"/>
    <mergeCell ref="A73:A84"/>
    <mergeCell ref="D73:D84"/>
    <mergeCell ref="E73:E84"/>
    <mergeCell ref="H73:H81"/>
    <mergeCell ref="G78:G84"/>
    <mergeCell ref="A115:A126"/>
    <mergeCell ref="D115:D126"/>
    <mergeCell ref="E115:E126"/>
    <mergeCell ref="H115:H123"/>
    <mergeCell ref="G120:G126"/>
    <mergeCell ref="A101:A112"/>
    <mergeCell ref="D101:D112"/>
    <mergeCell ref="E101:E112"/>
    <mergeCell ref="H101:H109"/>
    <mergeCell ref="G106:G112"/>
    <mergeCell ref="A143:A154"/>
    <mergeCell ref="D143:D154"/>
    <mergeCell ref="E143:E154"/>
    <mergeCell ref="H143:H151"/>
    <mergeCell ref="G148:G154"/>
    <mergeCell ref="A129:A140"/>
    <mergeCell ref="D129:D140"/>
    <mergeCell ref="E129:E140"/>
    <mergeCell ref="H129:H137"/>
    <mergeCell ref="G134:G140"/>
    <mergeCell ref="A171:A182"/>
    <mergeCell ref="D171:D182"/>
    <mergeCell ref="E171:E182"/>
    <mergeCell ref="H171:H179"/>
    <mergeCell ref="G176:G182"/>
    <mergeCell ref="A157:A168"/>
    <mergeCell ref="D157:D168"/>
    <mergeCell ref="E157:E168"/>
    <mergeCell ref="H157:H165"/>
    <mergeCell ref="G162:G168"/>
    <mergeCell ref="A199:A210"/>
    <mergeCell ref="D199:D210"/>
    <mergeCell ref="E199:E210"/>
    <mergeCell ref="H199:H207"/>
    <mergeCell ref="G204:G210"/>
    <mergeCell ref="A185:A196"/>
    <mergeCell ref="D185:D196"/>
    <mergeCell ref="E185:E196"/>
    <mergeCell ref="H185:H193"/>
    <mergeCell ref="G190:G196"/>
  </mergeCells>
  <printOptions horizontalCentered="1" verticalCentered="1"/>
  <pageMargins left="0.5" right="0.5" top="0.75" bottom="0.75" header="0.5" footer="0.5"/>
  <pageSetup scale="75" fitToHeight="0" orientation="landscape" r:id="rId1"/>
  <headerFooter alignWithMargins="0"/>
  <rowBreaks count="4" manualBreakCount="4">
    <brk id="43" max="16383" man="1"/>
    <brk id="85" max="16383" man="1"/>
    <brk id="127" max="16383" man="1"/>
    <brk id="16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
  <sheetViews>
    <sheetView showGridLines="0" workbookViewId="0">
      <selection activeCell="M21" sqref="M21"/>
    </sheetView>
  </sheetViews>
  <sheetFormatPr defaultRowHeight="12.75" x14ac:dyDescent="0.2"/>
  <cols>
    <col min="1" max="16384" width="9.140625" style="274"/>
  </cols>
  <sheetData/>
  <sheetProtection algorithmName="SHA-512" hashValue="7yYl7IwmP1DKiPTlCDE9Pxs22KC43hvVs3Ska+KQ6x5HOrRO3nzt4M6yc5U5eE/TlVCILkRatuzshhRakJENiw==" saltValue="yPQg0Vo7SrG3KBn+JRXmcQ==" spinCount="100000" sheet="1" objects="1" scenarios="1"/>
  <phoneticPr fontId="17" type="noConversion"/>
  <pageMargins left="0.75" right="0.75" top="1" bottom="1" header="0.5" footer="0.5"/>
  <pageSetup scale="97" orientation="portrait" r:id="rId1"/>
  <headerFooter alignWithMargins="0"/>
  <drawing r:id="rId2"/>
  <legacyDrawing r:id="rId3"/>
  <oleObjects>
    <mc:AlternateContent xmlns:mc="http://schemas.openxmlformats.org/markup-compatibility/2006">
      <mc:Choice Requires="x14">
        <oleObject progId="Word.Document.8" shapeId="14337" r:id="rId4">
          <objectPr defaultSize="0" autoPict="0" r:id="rId5">
            <anchor moveWithCells="1">
              <from>
                <xdr:col>0</xdr:col>
                <xdr:colOff>28575</xdr:colOff>
                <xdr:row>0</xdr:row>
                <xdr:rowOff>0</xdr:rowOff>
              </from>
              <to>
                <xdr:col>9</xdr:col>
                <xdr:colOff>152400</xdr:colOff>
                <xdr:row>47</xdr:row>
                <xdr:rowOff>57150</xdr:rowOff>
              </to>
            </anchor>
          </objectPr>
        </oleObject>
      </mc:Choice>
      <mc:Fallback>
        <oleObject progId="Word.Document.8" shapeId="14337"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I2:I71"/>
  <sheetViews>
    <sheetView showGridLines="0" workbookViewId="0">
      <selection activeCell="K10" sqref="K10"/>
    </sheetView>
  </sheetViews>
  <sheetFormatPr defaultRowHeight="12.75" x14ac:dyDescent="0.2"/>
  <cols>
    <col min="1" max="1" width="15.42578125" style="274" customWidth="1"/>
    <col min="2" max="16384" width="9.140625" style="274"/>
  </cols>
  <sheetData>
    <row r="2" spans="9:9" ht="15.75" x14ac:dyDescent="0.25">
      <c r="I2" s="313" t="s">
        <v>622</v>
      </c>
    </row>
    <row r="5" spans="9:9" ht="7.5" customHeight="1" x14ac:dyDescent="0.2"/>
    <row r="6" spans="9:9" ht="39.75" customHeight="1" x14ac:dyDescent="0.2"/>
    <row r="7" spans="9:9" ht="53.25" customHeight="1" x14ac:dyDescent="0.2"/>
    <row r="8" spans="9:9" ht="51" customHeight="1" x14ac:dyDescent="0.2"/>
    <row r="9" spans="9:9" ht="29.25" customHeight="1" x14ac:dyDescent="0.2"/>
    <row r="10" spans="9:9" ht="53.25" customHeight="1" x14ac:dyDescent="0.2"/>
    <row r="11" spans="9:9" ht="66.75" customHeight="1" x14ac:dyDescent="0.2"/>
    <row r="12" spans="9:9" ht="40.5" customHeight="1" x14ac:dyDescent="0.2"/>
    <row r="13" spans="9:9" ht="41.25" customHeight="1" x14ac:dyDescent="0.2"/>
    <row r="14" spans="9:9" ht="54" customHeight="1" x14ac:dyDescent="0.2"/>
    <row r="15" spans="9:9" ht="54.75" customHeight="1" x14ac:dyDescent="0.2"/>
    <row r="16" spans="9:9" ht="17.25" customHeight="1" x14ac:dyDescent="0.2"/>
    <row r="17" ht="42" customHeight="1" x14ac:dyDescent="0.2"/>
    <row r="18" ht="43.5" customHeight="1" x14ac:dyDescent="0.2"/>
    <row r="19" ht="17.25" customHeight="1" x14ac:dyDescent="0.2"/>
    <row r="20" ht="55.5" customHeight="1" x14ac:dyDescent="0.2"/>
    <row r="21" ht="54" customHeight="1" x14ac:dyDescent="0.2"/>
    <row r="22" ht="28.5" customHeight="1" x14ac:dyDescent="0.2"/>
    <row r="23" ht="30.75" customHeight="1" x14ac:dyDescent="0.2"/>
    <row r="24" ht="18" customHeight="1" x14ac:dyDescent="0.2"/>
    <row r="25" ht="29.25" customHeight="1" x14ac:dyDescent="0.2"/>
    <row r="26" ht="18.75" customHeight="1" x14ac:dyDescent="0.2"/>
    <row r="27" ht="29.25" customHeight="1" x14ac:dyDescent="0.2"/>
    <row r="28" ht="30.75" customHeight="1" x14ac:dyDescent="0.2"/>
    <row r="29" ht="33.75" customHeight="1" x14ac:dyDescent="0.2"/>
    <row r="30" ht="41.25" customHeight="1" x14ac:dyDescent="0.2"/>
    <row r="31" ht="42.75" customHeight="1" x14ac:dyDescent="0.2"/>
    <row r="32" ht="54" customHeight="1" x14ac:dyDescent="0.2"/>
    <row r="33" ht="42.75" customHeight="1" x14ac:dyDescent="0.2"/>
    <row r="67" ht="48.75" customHeight="1" x14ac:dyDescent="0.2"/>
    <row r="69" ht="92.25" customHeight="1" x14ac:dyDescent="0.2"/>
    <row r="70" ht="42" customHeight="1" x14ac:dyDescent="0.2"/>
    <row r="71" ht="30" customHeight="1" x14ac:dyDescent="0.2"/>
  </sheetData>
  <sheetProtection algorithmName="SHA-512" hashValue="UR35ZkoGQsGV/sKvTWqMlHkIRhIklFfDsgQSGNKyFyi4/qkqx/b4NB33WkWLn25zjZKwoAvc6bRybOUtVHXQZg==" saltValue="PbMyzzDzxuef2UyFeIpVXA==" spinCount="100000" sheet="1" objects="1" scenarios="1"/>
  <phoneticPr fontId="17" type="noConversion"/>
  <pageMargins left="0.5" right="0.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16385" r:id="rId4">
          <objectPr defaultSize="0" autoPict="0" r:id="rId5">
            <anchor moveWithCells="1">
              <from>
                <xdr:col>0</xdr:col>
                <xdr:colOff>152400</xdr:colOff>
                <xdr:row>3</xdr:row>
                <xdr:rowOff>38100</xdr:rowOff>
              </from>
              <to>
                <xdr:col>8</xdr:col>
                <xdr:colOff>342900</xdr:colOff>
                <xdr:row>17</xdr:row>
                <xdr:rowOff>219075</xdr:rowOff>
              </to>
            </anchor>
          </objectPr>
        </oleObject>
      </mc:Choice>
      <mc:Fallback>
        <oleObject progId="Word.Document.8" shapeId="16385" r:id="rId4"/>
      </mc:Fallback>
    </mc:AlternateContent>
    <mc:AlternateContent xmlns:mc="http://schemas.openxmlformats.org/markup-compatibility/2006">
      <mc:Choice Requires="x14">
        <oleObject progId="Word.Document.8" shapeId="16386" r:id="rId6">
          <objectPr defaultSize="0" autoPict="0" r:id="rId7">
            <anchor moveWithCells="1">
              <from>
                <xdr:col>0</xdr:col>
                <xdr:colOff>114300</xdr:colOff>
                <xdr:row>19</xdr:row>
                <xdr:rowOff>38100</xdr:rowOff>
              </from>
              <to>
                <xdr:col>8</xdr:col>
                <xdr:colOff>323850</xdr:colOff>
                <xdr:row>41</xdr:row>
                <xdr:rowOff>142875</xdr:rowOff>
              </to>
            </anchor>
          </objectPr>
        </oleObject>
      </mc:Choice>
      <mc:Fallback>
        <oleObject progId="Word.Document.8" shapeId="16386" r:id="rId6"/>
      </mc:Fallback>
    </mc:AlternateContent>
    <mc:AlternateContent xmlns:mc="http://schemas.openxmlformats.org/markup-compatibility/2006">
      <mc:Choice Requires="x14">
        <oleObject progId="Word.Document.8" shapeId="16387" r:id="rId8">
          <objectPr defaultSize="0" autoPict="0" r:id="rId9">
            <anchor moveWithCells="1">
              <from>
                <xdr:col>0</xdr:col>
                <xdr:colOff>38100</xdr:colOff>
                <xdr:row>45</xdr:row>
                <xdr:rowOff>104775</xdr:rowOff>
              </from>
              <to>
                <xdr:col>8</xdr:col>
                <xdr:colOff>342900</xdr:colOff>
                <xdr:row>69</xdr:row>
                <xdr:rowOff>457200</xdr:rowOff>
              </to>
            </anchor>
          </objectPr>
        </oleObject>
      </mc:Choice>
      <mc:Fallback>
        <oleObject progId="Word.Document.8" shapeId="16387"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158</vt:i4>
      </vt:variant>
    </vt:vector>
  </HeadingPairs>
  <TitlesOfParts>
    <vt:vector size="179" baseType="lpstr">
      <vt:lpstr>Application</vt:lpstr>
      <vt:lpstr>Checklist</vt:lpstr>
      <vt:lpstr>Exhibit A</vt:lpstr>
      <vt:lpstr>Exhibit B (CHDO Cert)_OLD</vt:lpstr>
      <vt:lpstr>Exhibit B (CHDO Cert)</vt:lpstr>
      <vt:lpstr>Exhibit C</vt:lpstr>
      <vt:lpstr>Exhibit D</vt:lpstr>
      <vt:lpstr>Exhibit E</vt:lpstr>
      <vt:lpstr>Exhibit F</vt:lpstr>
      <vt:lpstr>Exhibit G</vt:lpstr>
      <vt:lpstr>Exhibit H</vt:lpstr>
      <vt:lpstr>Exhibit I</vt:lpstr>
      <vt:lpstr>Exhibit J</vt:lpstr>
      <vt:lpstr>Development Budget</vt:lpstr>
      <vt:lpstr>Assumptions &amp; Input data</vt:lpstr>
      <vt:lpstr>Underwriting Summary</vt:lpstr>
      <vt:lpstr>Construction Cost</vt:lpstr>
      <vt:lpstr>Operating Proforma 1st Yr</vt:lpstr>
      <vt:lpstr>Operating Proforma 2-7th Yr.</vt:lpstr>
      <vt:lpstr>15 Yr Proforma</vt:lpstr>
      <vt:lpstr>TCAC Cost Summary Worksheet</vt:lpstr>
      <vt:lpstr>http___www.rivcoeda.org_RiversideCountyDemogrraphicsNavOnly_Demographics_tabid_1110_Default.aspx</vt:lpstr>
      <vt:lpstr>Checklist!Print_Area</vt:lpstr>
      <vt:lpstr>'Exhibit H'!Print_Area</vt:lpstr>
      <vt:lpstr>'Exhibit I'!Print_Area</vt:lpstr>
      <vt:lpstr>'TCAC Cost Summary Worksheet'!Print_Area</vt:lpstr>
      <vt:lpstr>'Exhibit D'!Text1172</vt:lpstr>
      <vt:lpstr>'Exhibit D'!Text1174</vt:lpstr>
      <vt:lpstr>'Exhibit D'!Text1176</vt:lpstr>
      <vt:lpstr>'Exhibit D'!Text1178</vt:lpstr>
      <vt:lpstr>'Exhibit D'!Text1180</vt:lpstr>
      <vt:lpstr>'Exhibit D'!Text1182</vt:lpstr>
      <vt:lpstr>'Exhibit D'!Text1184</vt:lpstr>
      <vt:lpstr>'Exhibit D'!Text1190</vt:lpstr>
      <vt:lpstr>'Exhibit D'!Text1191</vt:lpstr>
      <vt:lpstr>'Exhibit D'!Text1192</vt:lpstr>
      <vt:lpstr>'Exhibit D'!Text1193</vt:lpstr>
      <vt:lpstr>'Exhibit D'!Text1194</vt:lpstr>
      <vt:lpstr>'Exhibit D'!Text1195</vt:lpstr>
      <vt:lpstr>'Exhibit D'!Text1196</vt:lpstr>
      <vt:lpstr>'Exhibit D'!Text1197</vt:lpstr>
      <vt:lpstr>'Exhibit D'!Text1198</vt:lpstr>
      <vt:lpstr>'Exhibit D'!Text1199</vt:lpstr>
      <vt:lpstr>'Exhibit D'!Text1200</vt:lpstr>
      <vt:lpstr>'Exhibit D'!Text1201</vt:lpstr>
      <vt:lpstr>'Exhibit D'!Text1202</vt:lpstr>
      <vt:lpstr>'Exhibit D'!Text1203</vt:lpstr>
      <vt:lpstr>'Exhibit D'!Text1204</vt:lpstr>
      <vt:lpstr>'Exhibit D'!Text1205</vt:lpstr>
      <vt:lpstr>'Exhibit D'!Text1206</vt:lpstr>
      <vt:lpstr>'Exhibit D'!Text1207</vt:lpstr>
      <vt:lpstr>'Exhibit D'!Text1208</vt:lpstr>
      <vt:lpstr>'Exhibit D'!Text1209</vt:lpstr>
      <vt:lpstr>'Exhibit D'!Text1210</vt:lpstr>
      <vt:lpstr>'Exhibit D'!Text1211</vt:lpstr>
      <vt:lpstr>'Exhibit D'!Text1212</vt:lpstr>
      <vt:lpstr>'Exhibit D'!Text1213</vt:lpstr>
      <vt:lpstr>'Exhibit D'!Text1214</vt:lpstr>
      <vt:lpstr>'Exhibit D'!Text1215</vt:lpstr>
      <vt:lpstr>'Exhibit D'!Text1216</vt:lpstr>
      <vt:lpstr>'Exhibit D'!Text1217</vt:lpstr>
      <vt:lpstr>'Exhibit D'!Text1218</vt:lpstr>
      <vt:lpstr>'Exhibit D'!Text1219</vt:lpstr>
      <vt:lpstr>'Exhibit D'!Text1220</vt:lpstr>
      <vt:lpstr>'Exhibit D'!Text1221</vt:lpstr>
      <vt:lpstr>'Exhibit D'!Text1222</vt:lpstr>
      <vt:lpstr>'Exhibit D'!Text1223</vt:lpstr>
      <vt:lpstr>'Exhibit D'!Text1224</vt:lpstr>
      <vt:lpstr>'Exhibit D'!Text1225</vt:lpstr>
      <vt:lpstr>'Exhibit D'!Text1226</vt:lpstr>
      <vt:lpstr>'Exhibit D'!Text1227</vt:lpstr>
      <vt:lpstr>'Exhibit D'!Text1228</vt:lpstr>
      <vt:lpstr>'Exhibit D'!Text1229</vt:lpstr>
      <vt:lpstr>'Exhibit D'!Text1230</vt:lpstr>
      <vt:lpstr>'Exhibit D'!Text1231</vt:lpstr>
      <vt:lpstr>'Exhibit D'!Text1232</vt:lpstr>
      <vt:lpstr>'Exhibit D'!Text1233</vt:lpstr>
      <vt:lpstr>'Exhibit D'!Text1234</vt:lpstr>
      <vt:lpstr>'Exhibit D'!Text1235</vt:lpstr>
      <vt:lpstr>'Exhibit D'!Text1236</vt:lpstr>
      <vt:lpstr>'Exhibit D'!Text1237</vt:lpstr>
      <vt:lpstr>'Exhibit D'!Text1238</vt:lpstr>
      <vt:lpstr>'Exhibit D'!Text1239</vt:lpstr>
      <vt:lpstr>'Exhibit D'!Text1240</vt:lpstr>
      <vt:lpstr>'Exhibit D'!Text1241</vt:lpstr>
      <vt:lpstr>'Exhibit D'!Text1242</vt:lpstr>
      <vt:lpstr>'Exhibit D'!Text1243</vt:lpstr>
      <vt:lpstr>'Exhibit D'!Text1244</vt:lpstr>
      <vt:lpstr>'Exhibit D'!Text1245</vt:lpstr>
      <vt:lpstr>'Exhibit D'!Text1246</vt:lpstr>
      <vt:lpstr>'Exhibit D'!Text1247</vt:lpstr>
      <vt:lpstr>'Exhibit D'!Text1248</vt:lpstr>
      <vt:lpstr>'Exhibit D'!Text1249</vt:lpstr>
      <vt:lpstr>'Exhibit D'!Text1250</vt:lpstr>
      <vt:lpstr>'Exhibit D'!Text1251</vt:lpstr>
      <vt:lpstr>'Exhibit D'!Text1252</vt:lpstr>
      <vt:lpstr>'Exhibit D'!Text1253</vt:lpstr>
      <vt:lpstr>'Exhibit D'!Text1254</vt:lpstr>
      <vt:lpstr>'Exhibit D'!Text1255</vt:lpstr>
      <vt:lpstr>'Exhibit D'!Text1256</vt:lpstr>
      <vt:lpstr>'Exhibit D'!Text1257</vt:lpstr>
      <vt:lpstr>'Exhibit D'!Text1258</vt:lpstr>
      <vt:lpstr>'Exhibit D'!Text1259</vt:lpstr>
      <vt:lpstr>'Exhibit D'!Text1260</vt:lpstr>
      <vt:lpstr>'Exhibit D'!Text1261</vt:lpstr>
      <vt:lpstr>'Exhibit D'!Text1262</vt:lpstr>
      <vt:lpstr>'Exhibit D'!Text1263</vt:lpstr>
      <vt:lpstr>'Exhibit D'!Text1264</vt:lpstr>
      <vt:lpstr>'Exhibit D'!Text1265</vt:lpstr>
      <vt:lpstr>'Exhibit D'!Text1266</vt:lpstr>
      <vt:lpstr>'Exhibit D'!Text1267</vt:lpstr>
      <vt:lpstr>'Exhibit D'!Text1268</vt:lpstr>
      <vt:lpstr>'Exhibit D'!Text1269</vt:lpstr>
      <vt:lpstr>'Exhibit D'!Text1270</vt:lpstr>
      <vt:lpstr>'Exhibit D'!Text1271</vt:lpstr>
      <vt:lpstr>'Exhibit D'!Text1272</vt:lpstr>
      <vt:lpstr>'Exhibit D'!Text1273</vt:lpstr>
      <vt:lpstr>'Exhibit D'!Text1274</vt:lpstr>
      <vt:lpstr>'Exhibit D'!Text1275</vt:lpstr>
      <vt:lpstr>'Exhibit D'!Text1276</vt:lpstr>
      <vt:lpstr>'Exhibit D'!Text1277</vt:lpstr>
      <vt:lpstr>'Exhibit D'!Text1278</vt:lpstr>
      <vt:lpstr>'Exhibit D'!Text1279</vt:lpstr>
      <vt:lpstr>'Exhibit D'!Text1280</vt:lpstr>
      <vt:lpstr>'Exhibit D'!Text1281</vt:lpstr>
      <vt:lpstr>'Exhibit D'!Text1282</vt:lpstr>
      <vt:lpstr>'Exhibit D'!Text1283</vt:lpstr>
      <vt:lpstr>'Exhibit D'!Text1284</vt:lpstr>
      <vt:lpstr>'Exhibit D'!Text1285</vt:lpstr>
      <vt:lpstr>'Exhibit D'!Text1286</vt:lpstr>
      <vt:lpstr>'Exhibit D'!Text1287</vt:lpstr>
      <vt:lpstr>'Exhibit D'!Text1288</vt:lpstr>
      <vt:lpstr>'Exhibit D'!Text1289</vt:lpstr>
      <vt:lpstr>'Exhibit D'!Text1290</vt:lpstr>
      <vt:lpstr>'Exhibit D'!Text1291</vt:lpstr>
      <vt:lpstr>'Exhibit D'!Text1292</vt:lpstr>
      <vt:lpstr>'Exhibit D'!Text1293</vt:lpstr>
      <vt:lpstr>'Exhibit D'!Text1294</vt:lpstr>
      <vt:lpstr>'Exhibit D'!Text1295</vt:lpstr>
      <vt:lpstr>'Exhibit D'!Text1296</vt:lpstr>
      <vt:lpstr>'Exhibit D'!Text1297</vt:lpstr>
      <vt:lpstr>'Exhibit D'!Text1298</vt:lpstr>
      <vt:lpstr>'Exhibit D'!Text1299</vt:lpstr>
      <vt:lpstr>'Exhibit D'!Text1300</vt:lpstr>
      <vt:lpstr>'Exhibit D'!Text1301</vt:lpstr>
      <vt:lpstr>'Exhibit D'!Text1302</vt:lpstr>
      <vt:lpstr>'Exhibit D'!Text1303</vt:lpstr>
      <vt:lpstr>'Exhibit D'!Text1304</vt:lpstr>
      <vt:lpstr>'Exhibit D'!Text1305</vt:lpstr>
      <vt:lpstr>'Exhibit D'!Text1306</vt:lpstr>
      <vt:lpstr>'Exhibit D'!Text1307</vt:lpstr>
      <vt:lpstr>'Exhibit D'!Text1308</vt:lpstr>
      <vt:lpstr>'Exhibit D'!Text1309</vt:lpstr>
      <vt:lpstr>'Exhibit D'!Text1310</vt:lpstr>
      <vt:lpstr>'Exhibit D'!Text1311</vt:lpstr>
      <vt:lpstr>'Exhibit D'!Text1312</vt:lpstr>
      <vt:lpstr>'Exhibit D'!Text1313</vt:lpstr>
      <vt:lpstr>'Exhibit D'!Text1314</vt:lpstr>
      <vt:lpstr>'Exhibit D'!Text1315</vt:lpstr>
      <vt:lpstr>'Exhibit D'!Text1316</vt:lpstr>
      <vt:lpstr>'Exhibit D'!Text1324</vt:lpstr>
      <vt:lpstr>'Exhibit D'!Text1325</vt:lpstr>
      <vt:lpstr>'Exhibit D'!Text1326</vt:lpstr>
      <vt:lpstr>'Exhibit D'!Text1327</vt:lpstr>
      <vt:lpstr>'Exhibit D'!Text1328</vt:lpstr>
      <vt:lpstr>'Exhibit D'!Text1329</vt:lpstr>
      <vt:lpstr>'Exhibit D'!Text1330</vt:lpstr>
      <vt:lpstr>'Exhibit D'!Text1331</vt:lpstr>
      <vt:lpstr>'Exhibit D'!Text1332</vt:lpstr>
      <vt:lpstr>'Exhibit D'!Text1333</vt:lpstr>
      <vt:lpstr>'Exhibit D'!Text1334</vt:lpstr>
      <vt:lpstr>'Exhibit D'!Text1335</vt:lpstr>
      <vt:lpstr>'Exhibit D'!Text1336</vt:lpstr>
      <vt:lpstr>'Exhibit D'!Text1337</vt:lpstr>
      <vt:lpstr>'Exhibit D'!Text1338</vt:lpstr>
      <vt:lpstr>'Exhibit D'!Text1339</vt:lpstr>
      <vt:lpstr>'Exhibit D'!Text1340</vt:lpstr>
      <vt:lpstr>'Exhibit D'!Text1341</vt:lpstr>
      <vt:lpstr>'Exhibit D'!Text1342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Cendejas, Benjamin</dc:creator>
  <cp:lastModifiedBy>Aguilar Barreras, Annjanette</cp:lastModifiedBy>
  <cp:lastPrinted>2023-11-06T21:49:23Z</cp:lastPrinted>
  <dcterms:created xsi:type="dcterms:W3CDTF">2006-02-08T00:01:46Z</dcterms:created>
  <dcterms:modified xsi:type="dcterms:W3CDTF">2024-07-02T15:34:13Z</dcterms:modified>
</cp:coreProperties>
</file>